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<sst xmlns="http://schemas.openxmlformats.org/spreadsheetml/2006/main" count="58" uniqueCount="32">
  <si>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Koulutussektori</t>
  </si>
  <si>
    <t>Lukiokoulutus</t>
  </si>
  <si>
    <t>Ammattikorkeakoulukoulutus</t>
  </si>
  <si>
    <t>Ammatillinen koulutus</t>
  </si>
  <si>
    <t>Yliopistokoulutus</t>
  </si>
  <si>
    <t>Yhteensä</t>
  </si>
  <si>
    <t>%</t>
  </si>
  <si>
    <t>Osuus</t>
  </si>
  <si>
    <t>Peruskoulutus</t>
  </si>
  <si>
    <t>opiskelijoista</t>
  </si>
  <si>
    <t>Eurooppa</t>
  </si>
  <si>
    <t xml:space="preserve">Afrikka                            </t>
  </si>
  <si>
    <t xml:space="preserve">Pohjois-Amerikka            </t>
  </si>
  <si>
    <t>Latinalainen Amerikka ja Karibia</t>
  </si>
  <si>
    <t xml:space="preserve">Aasia                               </t>
  </si>
  <si>
    <t>Oseania</t>
  </si>
  <si>
    <t xml:space="preserve">Tuntematon                    </t>
  </si>
  <si>
    <t xml:space="preserve">Yhteensä                        </t>
  </si>
  <si>
    <t>Kaikki opiskelijat yhteensä</t>
  </si>
  <si>
    <t xml:space="preserve">  - Ruotsi</t>
  </si>
  <si>
    <t xml:space="preserve">  - Venäjä</t>
  </si>
  <si>
    <t xml:space="preserve">  - Viro</t>
  </si>
  <si>
    <t xml:space="preserve">  - Kiina</t>
  </si>
  <si>
    <t>Maanosa</t>
  </si>
  <si>
    <t xml:space="preserve">  - EU-maat </t>
  </si>
  <si>
    <t xml:space="preserve">  - maa/maat </t>
  </si>
  <si>
    <r>
      <t>2)</t>
    </r>
    <r>
      <rPr>
        <sz val="8"/>
        <rFont val="Helvetica"/>
        <family val="0"/>
      </rPr>
      <t xml:space="preserve"> Lisensiaatinkoulutus, tohtorinkoulutus ja lääkärien erikoistumiskoulutus.</t>
    </r>
  </si>
  <si>
    <t>–</t>
  </si>
  <si>
    <r>
      <t xml:space="preserve">Jatkokoulutus </t>
    </r>
    <r>
      <rPr>
        <vertAlign val="superscript"/>
        <sz val="10"/>
        <rFont val="Helvetica"/>
        <family val="0"/>
      </rPr>
      <t>2)</t>
    </r>
  </si>
  <si>
    <r>
      <t>Jatkokoulutus</t>
    </r>
    <r>
      <rPr>
        <vertAlign val="superscript"/>
        <sz val="10"/>
        <rFont val="Helvetica"/>
        <family val="0"/>
      </rPr>
      <t>1)</t>
    </r>
  </si>
  <si>
    <t>Ulkomaalaiset (ulkomaan kansalaiset) opiskelijat koulutussektoreittain maanosan mukaan 2005</t>
  </si>
  <si>
    <r>
      <t>1)</t>
    </r>
    <r>
      <rPr>
        <sz val="8"/>
        <rFont val="Helvetica"/>
        <family val="0"/>
      </rPr>
      <t xml:space="preserve"> Ylempi ammattikorkeakoulututkinto.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</si>
</sst>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0.0"/>
    <numFmt numFmtId="169" formatCode="#,##0.0"/>
    <numFmt numFmtId="170" formatCode="#\ ###\ ###"/>
  </numFmts>
  <fonts count="13">
    <font>
      <sz val="10"/>
      <name val="Arial"/>
      <family val="0"/>
    </font>
    <font>
      <sz val="10"/>
      <name val="Helvetica"/>
      <family val="0"/>
    </font>
    <font>
      <sz val="10"/>
      <color indexed="48"/>
      <name val="Helvetica"/>
      <family val="0"/>
    </font>
    <font>
      <b/>
      <sz val="10"/>
      <color indexed="48"/>
      <name val="Helvetica"/>
      <family val="0"/>
    </font>
    <font>
      <sz val="8"/>
      <color indexed="48"/>
      <name val="Helvetica"/>
      <family val="0"/>
    </font>
    <font>
      <b/>
      <sz val="8"/>
      <color indexed="48"/>
      <name val="Helvetica"/>
      <family val="0"/>
    </font>
    <font>
      <b/>
      <sz val="10"/>
      <name val="Helvetica"/>
      <family val="0"/>
    </font>
    <font>
      <sz val="8"/>
      <name val="Helvetica"/>
      <family val="0"/>
    </font>
    <font>
      <vertAlign val="superscript"/>
      <sz val="8"/>
      <name val="Helvetica"/>
      <family val="0"/>
    </font>
    <font>
      <vertAlign val="superscript"/>
      <sz val="10"/>
      <name val="Helvetica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19">
      <alignment/>
      <protection/>
    </xf>
    <xf numFmtId="169" fontId="2" fillId="0" borderId="0" xfId="19" applyNumberFormat="1" applyFont="1">
      <alignment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>
      <alignment/>
      <protection/>
    </xf>
    <xf numFmtId="169" fontId="3" fillId="0" borderId="0" xfId="19" applyNumberFormat="1" applyFont="1">
      <alignment/>
      <protection/>
    </xf>
    <xf numFmtId="168" fontId="4" fillId="0" borderId="0" xfId="19" applyNumberFormat="1" applyFont="1" applyAlignment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0" fontId="4" fillId="0" borderId="0" xfId="19" applyFont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0" fillId="0" borderId="0" xfId="0" applyFont="1" applyAlignment="1">
      <alignment/>
    </xf>
    <xf numFmtId="0" fontId="1" fillId="0" borderId="0" xfId="19" applyFont="1" applyBorder="1" applyAlignment="1">
      <alignment horizontal="right"/>
      <protection/>
    </xf>
    <xf numFmtId="0" fontId="1" fillId="0" borderId="0" xfId="19" applyFont="1" applyAlignment="1">
      <alignment horizontal="right"/>
      <protection/>
    </xf>
    <xf numFmtId="3" fontId="1" fillId="0" borderId="0" xfId="19" applyNumberFormat="1" applyFont="1">
      <alignment/>
      <protection/>
    </xf>
    <xf numFmtId="169" fontId="1" fillId="0" borderId="0" xfId="19" applyNumberFormat="1" applyFont="1">
      <alignment/>
      <protection/>
    </xf>
    <xf numFmtId="3" fontId="1" fillId="0" borderId="0" xfId="19" applyNumberFormat="1" applyFont="1" applyAlignment="1">
      <alignment horizontal="right"/>
      <protection/>
    </xf>
    <xf numFmtId="0" fontId="6" fillId="0" borderId="0" xfId="19" applyFont="1" applyBorder="1">
      <alignment/>
      <protection/>
    </xf>
    <xf numFmtId="3" fontId="6" fillId="0" borderId="0" xfId="19" applyNumberFormat="1" applyFont="1">
      <alignment/>
      <protection/>
    </xf>
    <xf numFmtId="169" fontId="6" fillId="0" borderId="0" xfId="19" applyNumberFormat="1" applyFont="1">
      <alignment/>
      <protection/>
    </xf>
    <xf numFmtId="0" fontId="8" fillId="0" borderId="0" xfId="19" applyFont="1" applyAlignment="1">
      <alignment horizontal="left"/>
      <protection/>
    </xf>
    <xf numFmtId="3" fontId="7" fillId="0" borderId="0" xfId="19" applyNumberFormat="1" applyFont="1" applyAlignment="1">
      <alignment horizontal="right"/>
      <protection/>
    </xf>
    <xf numFmtId="168" fontId="7" fillId="0" borderId="0" xfId="19" applyNumberFormat="1" applyFont="1" applyAlignment="1">
      <alignment horizontal="center"/>
      <protection/>
    </xf>
    <xf numFmtId="3" fontId="7" fillId="0" borderId="0" xfId="19" applyNumberFormat="1" applyFont="1" applyAlignment="1">
      <alignment horizontal="center"/>
      <protection/>
    </xf>
    <xf numFmtId="0" fontId="11" fillId="0" borderId="0" xfId="22" applyFont="1">
      <alignment/>
      <protection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 quotePrefix="1">
      <alignment horizontal="right"/>
    </xf>
    <xf numFmtId="0" fontId="12" fillId="0" borderId="0" xfId="19" applyFont="1">
      <alignment/>
      <protection/>
    </xf>
  </cellXfs>
  <cellStyles count="34">
    <cellStyle name="Normal" xfId="0"/>
    <cellStyle name="cell" xfId="15"/>
    <cellStyle name="Normaali_ika99001" xfId="16"/>
    <cellStyle name="Normaali_Taul1" xfId="17"/>
    <cellStyle name="Normaali_Taul2" xfId="18"/>
    <cellStyle name="Normaali_Taul3" xfId="19"/>
    <cellStyle name="Normaali_Taul4" xfId="20"/>
    <cellStyle name="Normaali_Taul5" xfId="21"/>
    <cellStyle name="Normaali_Taulu_1,5" xfId="22"/>
    <cellStyle name="Comma" xfId="23"/>
    <cellStyle name="Pilkku_Taul1" xfId="24"/>
    <cellStyle name="Pilkku_Taul2" xfId="25"/>
    <cellStyle name="Pilkku_Taul3" xfId="26"/>
    <cellStyle name="Pilkku_Taul4" xfId="27"/>
    <cellStyle name="Pilkku_Taul5" xfId="28"/>
    <cellStyle name="Percent" xfId="29"/>
    <cellStyle name="Comma [0]" xfId="30"/>
    <cellStyle name="Pyör. luku_Taul1" xfId="31"/>
    <cellStyle name="Pyör. luku_Taul2" xfId="32"/>
    <cellStyle name="Pyör. luku_Taul3" xfId="33"/>
    <cellStyle name="Pyör. luku_Taul4" xfId="34"/>
    <cellStyle name="Pyör. luku_Taul5" xfId="35"/>
    <cellStyle name="Currency [0]" xfId="36"/>
    <cellStyle name="Pyör. valuutta_Taul1" xfId="37"/>
    <cellStyle name="Pyör. valuutta_Taul2" xfId="38"/>
    <cellStyle name="Pyör. valuutta_Taul3" xfId="39"/>
    <cellStyle name="Pyör. valuutta_Taul4" xfId="40"/>
    <cellStyle name="Pyör. valuutta_Taul5" xfId="41"/>
    <cellStyle name="Currency" xfId="42"/>
    <cellStyle name="Valuutta_Taul1" xfId="43"/>
    <cellStyle name="Valuutta_Taul2" xfId="44"/>
    <cellStyle name="Valuutta_Taul3" xfId="45"/>
    <cellStyle name="Valuutta_Taul4" xfId="46"/>
    <cellStyle name="Valuutta_Taul5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247650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27.57421875" style="0" customWidth="1"/>
    <col min="2" max="2" width="8.7109375" style="0" customWidth="1"/>
    <col min="3" max="3" width="11.28125" style="0" customWidth="1"/>
    <col min="4" max="4" width="7.421875" style="0" customWidth="1"/>
    <col min="5" max="5" width="11.28125" style="0" customWidth="1"/>
    <col min="6" max="6" width="8.140625" style="0" customWidth="1"/>
    <col min="7" max="7" width="11.421875" style="0" customWidth="1"/>
    <col min="8" max="8" width="8.421875" style="0" customWidth="1"/>
    <col min="9" max="9" width="11.57421875" style="0" customWidth="1"/>
    <col min="10" max="10" width="7.28125" style="0" customWidth="1"/>
    <col min="11" max="11" width="11.7109375" style="0" customWidth="1"/>
    <col min="12" max="12" width="8.57421875" style="0" customWidth="1"/>
    <col min="13" max="13" width="12.140625" style="0" customWidth="1"/>
    <col min="14" max="14" width="8.28125" style="0" customWidth="1"/>
    <col min="15" max="15" width="11.7109375" style="0" customWidth="1"/>
  </cols>
  <sheetData>
    <row r="1" s="25" customFormat="1" ht="12.75">
      <c r="W1" s="26"/>
    </row>
    <row r="2" s="25" customFormat="1" ht="15" customHeight="1">
      <c r="W2" s="26"/>
    </row>
    <row r="3" s="25" customFormat="1" ht="12.75">
      <c r="W3" s="27"/>
    </row>
    <row r="4" spans="1:15" ht="15.75">
      <c r="A4" s="28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2.75">
      <c r="A6" s="10" t="s">
        <v>23</v>
      </c>
      <c r="B6" s="10" t="s">
        <v>0</v>
      </c>
      <c r="C6" s="10"/>
      <c r="D6" s="10"/>
      <c r="E6" s="10"/>
      <c r="F6" s="11"/>
      <c r="G6" s="11"/>
      <c r="H6" s="10"/>
      <c r="I6" s="10"/>
      <c r="J6" s="10"/>
      <c r="K6" s="10"/>
      <c r="L6" s="10"/>
      <c r="M6" s="10"/>
      <c r="N6" s="11"/>
      <c r="O6" s="11"/>
      <c r="P6" s="12"/>
    </row>
    <row r="7" spans="1:16" ht="12.75">
      <c r="A7" s="10" t="s">
        <v>25</v>
      </c>
      <c r="B7" s="11" t="s">
        <v>5</v>
      </c>
      <c r="C7" s="11"/>
      <c r="D7" s="10" t="s">
        <v>1</v>
      </c>
      <c r="E7" s="11"/>
      <c r="F7" s="10" t="s">
        <v>3</v>
      </c>
      <c r="G7" s="11"/>
      <c r="H7" s="10" t="s">
        <v>2</v>
      </c>
      <c r="I7" s="11"/>
      <c r="J7" s="11"/>
      <c r="K7" s="11"/>
      <c r="L7" s="10" t="s">
        <v>4</v>
      </c>
      <c r="M7" s="11"/>
      <c r="N7" s="10"/>
      <c r="O7" s="11"/>
      <c r="P7" s="12"/>
    </row>
    <row r="8" spans="1:16" ht="14.25">
      <c r="A8" s="10"/>
      <c r="B8" s="11"/>
      <c r="C8" s="11" t="s">
        <v>7</v>
      </c>
      <c r="D8" s="10"/>
      <c r="E8" s="11" t="s">
        <v>7</v>
      </c>
      <c r="F8" s="10"/>
      <c r="G8" s="11" t="s">
        <v>7</v>
      </c>
      <c r="H8" s="10" t="s">
        <v>8</v>
      </c>
      <c r="I8" s="11"/>
      <c r="J8" s="10" t="s">
        <v>29</v>
      </c>
      <c r="K8" s="11"/>
      <c r="L8" s="10" t="s">
        <v>8</v>
      </c>
      <c r="M8" s="11"/>
      <c r="N8" s="10" t="s">
        <v>28</v>
      </c>
      <c r="O8" s="11"/>
      <c r="P8" s="12"/>
    </row>
    <row r="9" spans="1:16" ht="12.75">
      <c r="A9" s="10"/>
      <c r="B9" s="10"/>
      <c r="C9" s="11" t="s">
        <v>9</v>
      </c>
      <c r="D9" s="10"/>
      <c r="E9" s="11" t="s">
        <v>9</v>
      </c>
      <c r="F9" s="10"/>
      <c r="G9" s="11" t="s">
        <v>9</v>
      </c>
      <c r="H9" s="10"/>
      <c r="I9" s="11" t="s">
        <v>7</v>
      </c>
      <c r="J9" s="11"/>
      <c r="K9" s="11" t="s">
        <v>7</v>
      </c>
      <c r="L9" s="10"/>
      <c r="M9" s="11" t="s">
        <v>7</v>
      </c>
      <c r="N9" s="11"/>
      <c r="O9" s="11" t="s">
        <v>7</v>
      </c>
      <c r="P9" s="12"/>
    </row>
    <row r="10" spans="1:16" ht="12.75">
      <c r="A10" s="10"/>
      <c r="B10" s="10"/>
      <c r="C10" s="13" t="s">
        <v>6</v>
      </c>
      <c r="D10" s="13"/>
      <c r="E10" s="13" t="s">
        <v>6</v>
      </c>
      <c r="F10" s="13"/>
      <c r="G10" s="13" t="s">
        <v>6</v>
      </c>
      <c r="H10" s="10"/>
      <c r="I10" s="11" t="s">
        <v>9</v>
      </c>
      <c r="J10" s="11"/>
      <c r="K10" s="11" t="s">
        <v>9</v>
      </c>
      <c r="L10" s="10"/>
      <c r="M10" s="11" t="s">
        <v>9</v>
      </c>
      <c r="N10" s="11"/>
      <c r="O10" s="11" t="s">
        <v>9</v>
      </c>
      <c r="P10" s="12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3" t="s">
        <v>6</v>
      </c>
      <c r="J11" s="14"/>
      <c r="K11" s="13" t="s">
        <v>6</v>
      </c>
      <c r="L11" s="13"/>
      <c r="M11" s="13" t="s">
        <v>6</v>
      </c>
      <c r="N11" s="14"/>
      <c r="O11" s="13" t="s">
        <v>6</v>
      </c>
      <c r="P11" s="1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0" t="s">
        <v>10</v>
      </c>
      <c r="B13" s="15">
        <f>SUM(D13+F13+H13+J13+L13+N13)</f>
        <v>10464</v>
      </c>
      <c r="C13" s="16">
        <f>B13/B28*100</f>
        <v>1.5609686239936271</v>
      </c>
      <c r="D13" s="15">
        <v>1165</v>
      </c>
      <c r="E13" s="16">
        <f>D13/D28*100</f>
        <v>0.9863602882034697</v>
      </c>
      <c r="F13" s="15">
        <v>4724</v>
      </c>
      <c r="G13" s="16">
        <f>F13/F28*100</f>
        <v>1.9408540743966671</v>
      </c>
      <c r="H13" s="15">
        <v>1764</v>
      </c>
      <c r="I13" s="16">
        <f>H13/H28*100</f>
        <v>1.339102710088818</v>
      </c>
      <c r="J13" s="15">
        <v>4</v>
      </c>
      <c r="K13" s="16">
        <f>J13/J28*100</f>
        <v>0.3798670465337132</v>
      </c>
      <c r="L13" s="15">
        <v>1710</v>
      </c>
      <c r="M13" s="16">
        <f>L13/L28*100</f>
        <v>1.130414088529272</v>
      </c>
      <c r="N13" s="15">
        <v>1097</v>
      </c>
      <c r="O13" s="16">
        <f>N13/N28*100</f>
        <v>4.425349953608455</v>
      </c>
    </row>
    <row r="14" spans="1:15" ht="12.75">
      <c r="A14" s="10" t="s">
        <v>24</v>
      </c>
      <c r="B14" s="15">
        <f>SUM(D14+F14+H14+J14+L14+N14)</f>
        <v>5363</v>
      </c>
      <c r="C14" s="16">
        <f>B14/B28*100</f>
        <v>0.8000262548239511</v>
      </c>
      <c r="D14" s="15">
        <v>529</v>
      </c>
      <c r="E14" s="16">
        <f>D14/D28*100</f>
        <v>0.4478837703516184</v>
      </c>
      <c r="F14" s="15">
        <v>1918</v>
      </c>
      <c r="G14" s="16">
        <f>F14/F28*100</f>
        <v>0.7880097617893328</v>
      </c>
      <c r="H14" s="15">
        <v>1019</v>
      </c>
      <c r="I14" s="16">
        <f>H14/H28*100</f>
        <v>0.7735519623472253</v>
      </c>
      <c r="J14" s="15">
        <v>4</v>
      </c>
      <c r="K14" s="16">
        <f>J14/J28*100</f>
        <v>0.3798670465337132</v>
      </c>
      <c r="L14" s="15">
        <v>1135</v>
      </c>
      <c r="M14" s="16">
        <f>L14/L28*100</f>
        <v>0.750304088000423</v>
      </c>
      <c r="N14" s="15">
        <v>758</v>
      </c>
      <c r="O14" s="16">
        <f>N14/N28*100</f>
        <v>3.0578078986647306</v>
      </c>
    </row>
    <row r="15" spans="1:15" ht="12.75">
      <c r="A15" s="10" t="s">
        <v>19</v>
      </c>
      <c r="B15" s="15">
        <f>SUM(D15+F15+H15+J15+L15+N15)</f>
        <v>944</v>
      </c>
      <c r="C15" s="16">
        <f>SUM(B15/B28*100)</f>
        <v>0.1408213284642569</v>
      </c>
      <c r="D15" s="15">
        <v>68</v>
      </c>
      <c r="E15" s="16">
        <f>D15/D28*100</f>
        <v>0.05757296102818535</v>
      </c>
      <c r="F15" s="15">
        <v>309</v>
      </c>
      <c r="G15" s="16">
        <f>F15/F28*100</f>
        <v>0.12695256329139928</v>
      </c>
      <c r="H15" s="15">
        <v>252</v>
      </c>
      <c r="I15" s="16">
        <f>H15/H28*100</f>
        <v>0.19130038715554543</v>
      </c>
      <c r="J15" s="17">
        <v>1</v>
      </c>
      <c r="K15" s="16">
        <f>J15/J28*100</f>
        <v>0.0949667616334283</v>
      </c>
      <c r="L15" s="15">
        <v>221</v>
      </c>
      <c r="M15" s="16">
        <f>L15/L28*100</f>
        <v>0.1460944523771749</v>
      </c>
      <c r="N15" s="15">
        <v>93</v>
      </c>
      <c r="O15" s="16">
        <f>N15/N28*100</f>
        <v>0.3751664044535883</v>
      </c>
    </row>
    <row r="16" spans="1:15" ht="12.75">
      <c r="A16" s="10" t="s">
        <v>20</v>
      </c>
      <c r="B16" s="15">
        <f>SUM(D16+F16+H16+L16+N16)</f>
        <v>3924</v>
      </c>
      <c r="C16" s="16">
        <f>SUM(B16/B28*100)</f>
        <v>0.5853632339976103</v>
      </c>
      <c r="D16" s="15">
        <v>516</v>
      </c>
      <c r="E16" s="16">
        <f>D16/D28*100</f>
        <v>0.4368771748609359</v>
      </c>
      <c r="F16" s="15">
        <v>2294</v>
      </c>
      <c r="G16" s="16">
        <f>F16/F28*100</f>
        <v>0.9424892562798379</v>
      </c>
      <c r="H16" s="15">
        <v>558</v>
      </c>
      <c r="I16" s="16">
        <f>H16/H28*100</f>
        <v>0.4235937144158506</v>
      </c>
      <c r="J16" s="17" t="s">
        <v>27</v>
      </c>
      <c r="K16" s="16">
        <v>0</v>
      </c>
      <c r="L16" s="15">
        <v>371</v>
      </c>
      <c r="M16" s="16">
        <f>L16/L28*100</f>
        <v>0.24525358294991803</v>
      </c>
      <c r="N16" s="15">
        <v>185</v>
      </c>
      <c r="O16" s="16">
        <f>N16/N28*100</f>
        <v>0.7462987615474606</v>
      </c>
    </row>
    <row r="17" spans="1:15" ht="12.75">
      <c r="A17" s="10" t="s">
        <v>21</v>
      </c>
      <c r="B17" s="15">
        <f>SUM(D17+F17+H17+J17+L17+N17)</f>
        <v>2138</v>
      </c>
      <c r="C17" s="16">
        <f>SUM(B17/B28*100)</f>
        <v>0.31893644094976825</v>
      </c>
      <c r="D17" s="15">
        <v>300</v>
      </c>
      <c r="E17" s="16">
        <f>D17/D28*100</f>
        <v>0.2539983574772883</v>
      </c>
      <c r="F17" s="15">
        <v>1209</v>
      </c>
      <c r="G17" s="16">
        <f>F17/F28*100</f>
        <v>0.49671731074207676</v>
      </c>
      <c r="H17" s="15">
        <v>275</v>
      </c>
      <c r="I17" s="16">
        <f>H17/H28*100</f>
        <v>0.20876034312609124</v>
      </c>
      <c r="J17" s="15">
        <v>2</v>
      </c>
      <c r="K17" s="16">
        <f>J17/J28*100</f>
        <v>0.1899335232668566</v>
      </c>
      <c r="L17" s="15">
        <v>225</v>
      </c>
      <c r="M17" s="16">
        <f>L17/L28*100</f>
        <v>0.1487386958591147</v>
      </c>
      <c r="N17" s="15">
        <v>127</v>
      </c>
      <c r="O17" s="16">
        <f>N17/N28*100</f>
        <v>0.5123240146839324</v>
      </c>
    </row>
    <row r="18" spans="1:15" ht="12.75">
      <c r="A18" s="10" t="s">
        <v>11</v>
      </c>
      <c r="B18" s="15">
        <f aca="true" t="shared" si="0" ref="B18:B24">SUM(D18+F18+H18+L18+N18)</f>
        <v>1974</v>
      </c>
      <c r="C18" s="16">
        <f>SUM(B18/B28*100)</f>
        <v>0.2944717186318253</v>
      </c>
      <c r="D18" s="15">
        <v>152</v>
      </c>
      <c r="E18" s="16">
        <f>D18/D28*100</f>
        <v>0.1286925011218261</v>
      </c>
      <c r="F18" s="15">
        <v>691</v>
      </c>
      <c r="G18" s="16">
        <f>F18/F28*100</f>
        <v>0.2838971560982424</v>
      </c>
      <c r="H18" s="15">
        <v>821</v>
      </c>
      <c r="I18" s="16">
        <f>H18/H28*100</f>
        <v>0.6232445152964396</v>
      </c>
      <c r="J18" s="17" t="s">
        <v>27</v>
      </c>
      <c r="K18" s="16">
        <v>0</v>
      </c>
      <c r="L18" s="15">
        <v>217</v>
      </c>
      <c r="M18" s="16">
        <f>L18/L28*100</f>
        <v>0.14345020889523508</v>
      </c>
      <c r="N18" s="15">
        <v>93</v>
      </c>
      <c r="O18" s="16">
        <f>N18/N28*100</f>
        <v>0.3751664044535883</v>
      </c>
    </row>
    <row r="19" spans="1:15" ht="12.75">
      <c r="A19" s="11" t="s">
        <v>12</v>
      </c>
      <c r="B19" s="15">
        <f t="shared" si="0"/>
        <v>334</v>
      </c>
      <c r="C19" s="16">
        <f>SUM(B19/B28*100)</f>
        <v>0.04982449545239598</v>
      </c>
      <c r="D19" s="11">
        <v>24</v>
      </c>
      <c r="E19" s="16">
        <f>D19/D28*100</f>
        <v>0.020319868598183063</v>
      </c>
      <c r="F19" s="11">
        <v>27</v>
      </c>
      <c r="G19" s="16">
        <f>F19/F28*100</f>
        <v>0.011092942423520324</v>
      </c>
      <c r="H19" s="11">
        <v>83</v>
      </c>
      <c r="I19" s="16">
        <f>H19/H28*100</f>
        <v>0.06300766719805663</v>
      </c>
      <c r="J19" s="17" t="s">
        <v>27</v>
      </c>
      <c r="K19" s="16">
        <v>0</v>
      </c>
      <c r="L19" s="11">
        <v>148</v>
      </c>
      <c r="M19" s="16">
        <f>L19/L28*100</f>
        <v>0.09783700883177324</v>
      </c>
      <c r="N19" s="11">
        <v>52</v>
      </c>
      <c r="O19" s="16">
        <f>N19/N28*100</f>
        <v>0.20977046270523217</v>
      </c>
    </row>
    <row r="20" spans="1:15" ht="12.75">
      <c r="A20" s="11" t="s">
        <v>13</v>
      </c>
      <c r="B20" s="15">
        <f t="shared" si="0"/>
        <v>339</v>
      </c>
      <c r="C20" s="16">
        <f>SUM(B20/B28*100)</f>
        <v>0.05057037113282107</v>
      </c>
      <c r="D20" s="11">
        <v>23</v>
      </c>
      <c r="E20" s="16">
        <f>D20/D28*100</f>
        <v>0.019473207406592103</v>
      </c>
      <c r="F20" s="11">
        <v>106</v>
      </c>
      <c r="G20" s="16">
        <f>F20/F28*100</f>
        <v>0.04355007025530202</v>
      </c>
      <c r="H20" s="11">
        <v>76</v>
      </c>
      <c r="I20" s="16">
        <f>H20/H28*100</f>
        <v>0.057693767554847036</v>
      </c>
      <c r="J20" s="17" t="s">
        <v>27</v>
      </c>
      <c r="K20" s="16">
        <v>0</v>
      </c>
      <c r="L20" s="11">
        <v>86</v>
      </c>
      <c r="M20" s="16">
        <f>L20/L28*100</f>
        <v>0.05685123486170606</v>
      </c>
      <c r="N20" s="11">
        <v>48</v>
      </c>
      <c r="O20" s="16">
        <f>N20/N28*100</f>
        <v>0.19363427326636815</v>
      </c>
    </row>
    <row r="21" spans="1:15" ht="12.75">
      <c r="A21" s="11" t="s">
        <v>14</v>
      </c>
      <c r="B21" s="15">
        <f t="shared" si="0"/>
        <v>4021</v>
      </c>
      <c r="C21" s="16">
        <f>SUM(B21/B28*100)</f>
        <v>0.599833222197857</v>
      </c>
      <c r="D21" s="11">
        <v>344</v>
      </c>
      <c r="E21" s="16">
        <f>D21/D28*100</f>
        <v>0.29125144990729057</v>
      </c>
      <c r="F21" s="11">
        <v>999</v>
      </c>
      <c r="G21" s="16">
        <f>F21/F28*100</f>
        <v>0.410438869670252</v>
      </c>
      <c r="H21" s="15">
        <v>1239</v>
      </c>
      <c r="I21" s="16">
        <f>H21/H28*100</f>
        <v>0.9405602368480984</v>
      </c>
      <c r="J21" s="17" t="s">
        <v>27</v>
      </c>
      <c r="K21" s="16">
        <v>0</v>
      </c>
      <c r="L21" s="11">
        <v>1024</v>
      </c>
      <c r="M21" s="16">
        <f>L21/L28*100</f>
        <v>0.6769263313765932</v>
      </c>
      <c r="N21" s="11">
        <v>415</v>
      </c>
      <c r="O21" s="16">
        <f>N21/N28*100</f>
        <v>1.674129654282141</v>
      </c>
    </row>
    <row r="22" spans="1:15" ht="12.75">
      <c r="A22" s="11" t="s">
        <v>22</v>
      </c>
      <c r="B22" s="15">
        <f t="shared" si="0"/>
        <v>1532</v>
      </c>
      <c r="C22" s="16">
        <f>SUM(B22/B28*100)</f>
        <v>0.2285363084822474</v>
      </c>
      <c r="D22" s="11">
        <v>41</v>
      </c>
      <c r="E22" s="16">
        <f>D22/D28*100</f>
        <v>0.0347131088552294</v>
      </c>
      <c r="F22" s="11">
        <v>47</v>
      </c>
      <c r="G22" s="16">
        <f>F22/F28*100</f>
        <v>0.01930993681131316</v>
      </c>
      <c r="H22" s="11">
        <v>748</v>
      </c>
      <c r="I22" s="16">
        <f>H22/H28*100</f>
        <v>0.5678281333029682</v>
      </c>
      <c r="J22" s="17" t="s">
        <v>27</v>
      </c>
      <c r="K22" s="16">
        <v>0</v>
      </c>
      <c r="L22" s="11">
        <v>511</v>
      </c>
      <c r="M22" s="16">
        <f>L22/L28*100</f>
        <v>0.3378021048178116</v>
      </c>
      <c r="N22" s="11">
        <v>185</v>
      </c>
      <c r="O22" s="16">
        <f>N22/N28*100</f>
        <v>0.7462987615474606</v>
      </c>
    </row>
    <row r="23" spans="1:15" ht="12.75">
      <c r="A23" s="11" t="s">
        <v>15</v>
      </c>
      <c r="B23" s="15">
        <f t="shared" si="0"/>
        <v>58</v>
      </c>
      <c r="C23" s="16">
        <f>SUM(B23/B28*100)</f>
        <v>0.008652157892931039</v>
      </c>
      <c r="D23" s="11">
        <v>4</v>
      </c>
      <c r="E23" s="16">
        <f>D23/D28*100</f>
        <v>0.003386644766363844</v>
      </c>
      <c r="F23" s="11">
        <v>12</v>
      </c>
      <c r="G23" s="16">
        <f>F23/F28*100</f>
        <v>0.0049301966326756996</v>
      </c>
      <c r="H23" s="11">
        <v>16</v>
      </c>
      <c r="I23" s="16">
        <f>H23/H28*100</f>
        <v>0.012146056327336218</v>
      </c>
      <c r="J23" s="17" t="s">
        <v>27</v>
      </c>
      <c r="K23" s="16">
        <v>0</v>
      </c>
      <c r="L23" s="11">
        <v>19</v>
      </c>
      <c r="M23" s="16">
        <f>L23/L28*100</f>
        <v>0.012560156539214131</v>
      </c>
      <c r="N23" s="11">
        <v>7</v>
      </c>
      <c r="O23" s="16">
        <f>N23/N28*100</f>
        <v>0.02823833151801202</v>
      </c>
    </row>
    <row r="24" spans="1:15" ht="12.75">
      <c r="A24" s="11" t="s">
        <v>16</v>
      </c>
      <c r="B24" s="15">
        <f t="shared" si="0"/>
        <v>578</v>
      </c>
      <c r="C24" s="16">
        <f>SUM(B24/B28*100)</f>
        <v>0.08622322865714034</v>
      </c>
      <c r="D24" s="11">
        <v>32</v>
      </c>
      <c r="E24" s="16">
        <f>D24/D28*100</f>
        <v>0.027093158130910754</v>
      </c>
      <c r="F24" s="11">
        <v>510</v>
      </c>
      <c r="G24" s="16">
        <f>F24/F28*100</f>
        <v>0.20953335688871727</v>
      </c>
      <c r="H24" s="11">
        <v>3</v>
      </c>
      <c r="I24" s="16">
        <f>H24/H28*100</f>
        <v>0.002277385561375541</v>
      </c>
      <c r="J24" s="17" t="s">
        <v>27</v>
      </c>
      <c r="K24" s="16">
        <v>0</v>
      </c>
      <c r="L24" s="11">
        <v>17</v>
      </c>
      <c r="M24" s="16">
        <f>L24/L28*100</f>
        <v>0.011238034798244222</v>
      </c>
      <c r="N24" s="11">
        <v>16</v>
      </c>
      <c r="O24" s="16">
        <f>N24/N28*100</f>
        <v>0.06454475775545604</v>
      </c>
    </row>
    <row r="25" spans="1:15" ht="12.75">
      <c r="A25" s="3"/>
      <c r="B25" s="3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8" t="s">
        <v>17</v>
      </c>
      <c r="B26" s="19">
        <f>SUM(B13+B18+B19+B20+B21+B23+B24)</f>
        <v>17768</v>
      </c>
      <c r="C26" s="20">
        <f>SUM(B26/B28*100)</f>
        <v>2.650543817958598</v>
      </c>
      <c r="D26" s="19">
        <f>SUM(D13+D18+D19+D20+D21+D23+D24)</f>
        <v>1744</v>
      </c>
      <c r="E26" s="20">
        <f>SUM(D26/D28*100)</f>
        <v>1.476577118134636</v>
      </c>
      <c r="F26" s="19">
        <f>SUM(F13+F18+F19+F20+F21+F23+F24)</f>
        <v>7069</v>
      </c>
      <c r="G26" s="20">
        <f>F26/F28*100</f>
        <v>2.9042966663653766</v>
      </c>
      <c r="H26" s="19">
        <f>SUM(H13+H18+H19+H20+H21+H23+H24)</f>
        <v>4002</v>
      </c>
      <c r="I26" s="20">
        <f>SUM(H26/H28*100)</f>
        <v>3.0380323388749715</v>
      </c>
      <c r="J26" s="19">
        <f>SUM(J13)</f>
        <v>4</v>
      </c>
      <c r="K26" s="20">
        <f>SUM(J26/J28*100)</f>
        <v>0.3798670465337132</v>
      </c>
      <c r="L26" s="19">
        <f>SUM(L13+L18+L19+L20+L21+L23+L24)</f>
        <v>3221</v>
      </c>
      <c r="M26" s="20">
        <f>SUM(L26/L28*100)</f>
        <v>2.129277063832038</v>
      </c>
      <c r="N26" s="19">
        <f>SUM(N13+N18+N19+N20+N21+N23+N24)</f>
        <v>1728</v>
      </c>
      <c r="O26" s="20">
        <f>N26/N28*100</f>
        <v>6.970833837589254</v>
      </c>
    </row>
    <row r="27" spans="1:15" ht="12.75">
      <c r="A27" s="4"/>
      <c r="B27" s="5"/>
      <c r="C27" s="6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</row>
    <row r="28" spans="1:15" ht="12.75">
      <c r="A28" s="11" t="s">
        <v>18</v>
      </c>
      <c r="B28" s="15">
        <f>SUM(D28+F28+H28+J28+L28+N28)</f>
        <v>670353</v>
      </c>
      <c r="C28" s="16">
        <v>100</v>
      </c>
      <c r="D28" s="15">
        <v>118111</v>
      </c>
      <c r="E28" s="16">
        <v>100</v>
      </c>
      <c r="F28" s="15">
        <v>243398</v>
      </c>
      <c r="G28" s="16">
        <v>100</v>
      </c>
      <c r="H28" s="15">
        <v>131730</v>
      </c>
      <c r="I28" s="16">
        <v>100</v>
      </c>
      <c r="J28" s="15">
        <v>1053</v>
      </c>
      <c r="K28" s="16">
        <v>100</v>
      </c>
      <c r="L28" s="15">
        <v>151272</v>
      </c>
      <c r="M28" s="16">
        <v>100</v>
      </c>
      <c r="N28" s="15">
        <v>24789</v>
      </c>
      <c r="O28" s="16">
        <v>100</v>
      </c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1" t="s">
        <v>31</v>
      </c>
      <c r="B30" s="22"/>
      <c r="C30" s="23"/>
      <c r="D30" s="24"/>
      <c r="E30" s="23"/>
      <c r="F30" s="8"/>
      <c r="G30" s="7"/>
      <c r="H30" s="8"/>
      <c r="I30" s="9"/>
      <c r="J30" s="9"/>
      <c r="K30" s="9"/>
      <c r="L30" s="9"/>
      <c r="M30" s="9"/>
      <c r="N30" s="9"/>
      <c r="O30" s="9"/>
    </row>
    <row r="31" spans="1:15" ht="12.75">
      <c r="A31" s="21" t="s">
        <v>26</v>
      </c>
      <c r="B31" s="22"/>
      <c r="C31" s="23"/>
      <c r="D31" s="24"/>
      <c r="E31" s="23"/>
      <c r="F31" s="8"/>
      <c r="G31" s="7"/>
      <c r="H31" s="8"/>
      <c r="I31" s="9"/>
      <c r="J31" s="9"/>
      <c r="K31" s="9"/>
      <c r="L31" s="9"/>
      <c r="M31" s="9"/>
      <c r="N31" s="9"/>
      <c r="O31" s="9"/>
    </row>
  </sheetData>
  <printOptions/>
  <pageMargins left="0.5905511811023623" right="0.3937007874015748" top="0.984251968503937" bottom="0.5905511811023623" header="0.5118110236220472" footer="0.5118110236220472"/>
  <pageSetup fitToHeight="1" fitToWidth="1" horizontalDpi="1200" verticalDpi="12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Udd</dc:creator>
  <cp:keywords/>
  <dc:description/>
  <cp:lastModifiedBy>rautanen</cp:lastModifiedBy>
  <cp:lastPrinted>2007-01-09T07:27:23Z</cp:lastPrinted>
  <dcterms:created xsi:type="dcterms:W3CDTF">2006-11-21T13:39:29Z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