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290" tabRatio="598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2A'!$C$1:$J$46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2D'!$C$1:$J$47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<sst xmlns="http://schemas.openxmlformats.org/spreadsheetml/2006/main" count="1084" uniqueCount="526">
  <si>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</si>
  <si>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</si>
  <si>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</si>
  <si>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</si>
  <si>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</si>
  <si>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</si>
  <si>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</si>
  <si>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</si>
  <si>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</si>
  <si>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</si>
  <si>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</si>
  <si>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</si>
  <si>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</si>
  <si>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</si>
  <si>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</si>
  <si>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</si>
  <si>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</si>
  <si>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</si>
  <si>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</si>
  <si>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</si>
  <si>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</si>
  <si>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</si>
  <si>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</si>
  <si>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</si>
  <si>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</si>
  <si>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</si>
  <si>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</si>
  <si>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</si>
  <si>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</si>
  <si>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</si>
  <si>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</si>
  <si>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</si>
  <si>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</si>
  <si>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</si>
  <si>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</si>
  <si>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</si>
  <si>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</si>
  <si>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</si>
  <si>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</si>
  <si>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</si>
  <si>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</si>
  <si>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</si>
  <si>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</si>
  <si>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</si>
  <si>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</si>
  <si>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</si>
  <si>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</si>
  <si>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</si>
  <si>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</si>
  <si>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</si>
  <si>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</si>
  <si>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</si>
  <si>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</si>
  <si>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</si>
  <si>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</si>
  <si>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</si>
  <si>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</si>
  <si>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</si>
  <si>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</si>
  <si>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</si>
  <si>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</si>
  <si>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</si>
  <si>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</si>
  <si>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</si>
  <si>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</si>
  <si>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</si>
  <si>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</si>
  <si>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</si>
  <si>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</si>
  <si>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</si>
  <si>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</si>
  <si>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</si>
  <si>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</si>
  <si>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</si>
  <si>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</si>
  <si>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</si>
  <si>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</si>
  <si>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</si>
  <si>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</si>
  <si>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</si>
  <si>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</si>
  <si>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</si>
  <si>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</si>
  <si>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</si>
  <si>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</si>
  <si>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</si>
  <si>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</si>
  <si>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</si>
  <si>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</si>
  <si>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</si>
  <si>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</si>
  <si>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</si>
  <si>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</si>
  <si>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</si>
  <si>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</si>
  <si>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</si>
  <si>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</si>
  <si>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</si>
  <si>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</si>
  <si>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</si>
  <si>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</si>
  <si>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</si>
  <si>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</si>
  <si>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</si>
  <si>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</si>
  <si>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</si>
  <si>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</si>
  <si>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</si>
  <si>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</si>
  <si>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</si>
  <si>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</si>
  <si>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</si>
  <si>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</si>
  <si>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</si>
  <si>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</si>
  <si>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</si>
  <si>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</si>
  <si>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</si>
  <si>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</si>
  <si>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</si>
  <si>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</si>
  <si>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</si>
  <si>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</si>
  <si>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</si>
  <si>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</si>
  <si>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</si>
  <si>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</si>
  <si>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</si>
  <si>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</si>
  <si>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</si>
  <si>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</si>
  <si>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</si>
  <si>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</si>
  <si>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</si>
  <si>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</si>
  <si>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</si>
  <si>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</si>
  <si>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</si>
  <si>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</si>
  <si>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</si>
  <si>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</si>
  <si>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</si>
  <si>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</si>
  <si>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</si>
  <si>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</si>
  <si>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</si>
  <si>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</si>
  <si>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</si>
  <si>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</si>
  <si>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</si>
  <si>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</si>
  <si>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</si>
  <si>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</si>
  <si>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</si>
  <si>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</si>
  <si>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</si>
  <si>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</si>
  <si>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</si>
  <si>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</si>
  <si>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</si>
  <si>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</si>
  <si>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</si>
  <si>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</si>
  <si>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</si>
  <si>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</si>
  <si>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</si>
  <si>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</si>
  <si>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</si>
  <si>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</si>
  <si>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</si>
  <si>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</si>
  <si>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</si>
  <si>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</si>
  <si>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</si>
  <si>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</si>
  <si>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</si>
  <si>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</si>
  <si>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</si>
  <si>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</si>
  <si>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</si>
  <si>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</si>
  <si>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</si>
  <si>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</si>
  <si>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</si>
  <si>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</si>
  <si>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</si>
  <si>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</si>
  <si>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</si>
  <si>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</si>
  <si>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</si>
  <si>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</si>
  <si>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</si>
  <si>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</si>
  <si>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</si>
  <si>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</si>
  <si>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</si>
  <si>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</si>
  <si>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</si>
  <si>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</si>
  <si>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</si>
  <si>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</si>
  <si>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</si>
  <si>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</si>
  <si>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</si>
  <si>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</si>
  <si>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</si>
  <si>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</si>
  <si>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</si>
  <si>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</si>
  <si>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</si>
  <si>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</si>
  <si>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</si>
  <si>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</si>
  <si>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</si>
  <si>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</si>
  <si>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</si>
  <si>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</si>
  <si>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</si>
  <si>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</si>
  <si>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</si>
  <si>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</si>
  <si>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</si>
  <si>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</si>
  <si>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</si>
  <si>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</si>
  <si>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</si>
  <si>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</si>
  <si>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</si>
  <si>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</si>
  <si>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</si>
  <si>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</si>
  <si>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</si>
  <si>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</si>
  <si>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</si>
  <si>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</si>
  <si>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</si>
  <si>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</si>
  <si>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</si>
  <si>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</si>
  <si>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</si>
  <si>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</si>
  <si>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</si>
  <si>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</si>
  <si>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</si>
  <si>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</si>
  <si>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</si>
  <si>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</si>
  <si>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</si>
  <si>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</si>
  <si>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</si>
  <si>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</si>
  <si>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</si>
  <si>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</si>
  <si>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</si>
  <si>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</si>
  <si>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</si>
  <si>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</si>
  <si>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</si>
  <si>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</si>
  <si>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</si>
  <si>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</si>
  <si>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</si>
  <si>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</si>
  <si>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</si>
  <si>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</si>
  <si>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</si>
  <si>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</si>
  <si>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</si>
  <si>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</si>
  <si>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</si>
  <si>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</si>
  <si>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</si>
  <si>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</si>
  <si>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</si>
  <si>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</si>
  <si>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</si>
  <si>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</si>
  <si>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</si>
  <si>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</si>
  <si>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</si>
  <si>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</si>
  <si>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</si>
  <si>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</si>
  <si>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</si>
  <si>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</si>
  <si>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</si>
  <si>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</si>
  <si>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</si>
  <si>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</si>
  <si>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</si>
  <si>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</si>
  <si>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</si>
  <si>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</si>
  <si>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</si>
  <si>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</si>
  <si>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</si>
  <si>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</si>
  <si>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</si>
  <si>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</si>
  <si>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</si>
  <si>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</si>
  <si>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</si>
  <si>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</si>
  <si>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</si>
  <si>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</si>
  <si>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</si>
  <si>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</si>
  <si>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</si>
  <si>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</si>
  <si>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</si>
  <si>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</si>
  <si>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</si>
  <si>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</si>
  <si>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</si>
  <si>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</si>
  <si>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</si>
  <si>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</si>
  <si>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</si>
  <si>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</si>
  <si>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</si>
  <si>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</si>
  <si>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</si>
  <si>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</si>
  <si>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</si>
  <si>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</si>
  <si>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</si>
  <si>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</si>
  <si>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</si>
  <si>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</si>
  <si>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</si>
  <si>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</si>
  <si>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</si>
  <si>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</si>
  <si>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</si>
  <si>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</si>
  <si>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</si>
  <si>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</si>
  <si>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</si>
  <si>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</si>
  <si>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</si>
  <si>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</si>
  <si>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</si>
  <si>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</si>
  <si>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</si>
  <si>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</si>
  <si>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</si>
  <si>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</si>
  <si>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</si>
  <si>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</si>
  <si>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</si>
  <si>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</si>
  <si>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</si>
  <si>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</si>
  <si>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</si>
  <si>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</si>
  <si>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</si>
  <si>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</si>
  <si>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</si>
  <si>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</si>
  <si>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</si>
  <si>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</si>
  <si>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</si>
  <si>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</si>
  <si>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</si>
  <si>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</si>
  <si>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</si>
  <si>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</si>
  <si>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</si>
  <si>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</si>
  <si>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</si>
  <si>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</si>
  <si>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</si>
  <si>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</si>
  <si>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</si>
  <si>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</si>
  <si>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</si>
  <si>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</si>
  <si>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</si>
  <si>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</si>
  <si>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</si>
  <si>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</si>
  <si>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</si>
  <si>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</si>
  <si>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</si>
  <si>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</si>
  <si>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</si>
  <si>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</si>
  <si>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</si>
  <si>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</si>
  <si>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</si>
  <si>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</si>
  <si>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</si>
  <si>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</si>
  <si>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</si>
  <si>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</si>
  <si>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</si>
  <si>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</si>
  <si>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</si>
  <si>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</si>
  <si>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</si>
  <si>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</si>
  <si>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</si>
  <si>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</si>
  <si>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</si>
  <si>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</si>
  <si>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</si>
  <si>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</si>
  <si>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</si>
  <si>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</si>
  <si>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</si>
  <si>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</si>
  <si>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</si>
  <si>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</si>
  <si>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</si>
  <si>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</si>
  <si>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</si>
  <si>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</si>
  <si>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</si>
  <si>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</si>
  <si>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</si>
  <si>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</si>
  <si>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</si>
  <si>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</si>
  <si>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</si>
  <si>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</si>
  <si>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</si>
  <si>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</si>
  <si>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</si>
  <si>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</si>
  <si>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</si>
  <si>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</si>
  <si>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</si>
  <si>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</si>
  <si>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</si>
  <si>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</si>
  <si>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</si>
  <si>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</si>
  <si>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</si>
  <si>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</si>
  <si>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</si>
  <si>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</si>
  <si>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</si>
  <si>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</si>
  <si>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</si>
  <si>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</si>
  <si>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</si>
  <si>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</si>
  <si>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</si>
  <si>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</si>
  <si>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</si>
  <si>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</si>
  <si>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</si>
  <si>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</si>
  <si>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</si>
  <si>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</si>
  <si>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</si>
  <si>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</si>
  <si>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</si>
  <si>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</si>
  <si>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</si>
  <si>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</si>
  <si>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</si>
  <si>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</si>
  <si>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</si>
  <si>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</si>
  <si>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</si>
  <si>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</si>
  <si>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</si>
  <si>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</si>
  <si>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</si>
  <si>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</si>
  <si>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</si>
  <si>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</si>
  <si>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</si>
  <si>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</si>
  <si>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</si>
  <si>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</si>
  <si>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</si>
  <si>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</si>
  <si>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</si>
  <si>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</si>
  <si>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</si>
  <si>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</si>
  <si>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</si>
  <si>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</si>
  <si>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</si>
  <si>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</si>
  <si>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</si>
  <si>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</si>
  <si>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</si>
  <si>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2007</t>
    </r>
  </si>
  <si>
    <t>M</t>
  </si>
  <si>
    <t>Time adjustment of income tax</t>
  </si>
  <si>
    <t>Withdrawals of income from municipal departmental enterprises classified outside S1313</t>
  </si>
  <si>
    <t>Annual margin of departmental enterprises classified outside S1313</t>
  </si>
  <si>
    <t>Annual margin of units of Province of Åland, Finnish Association of Municipalities etc</t>
  </si>
  <si>
    <t>Investments not included in the annual margin</t>
  </si>
  <si>
    <t>Capital transfers, net. Not included in the annual margin.</t>
  </si>
  <si>
    <t xml:space="preserve">Statistical discrepancy. </t>
  </si>
  <si>
    <t>Other adjustments to the S.13149 working balance</t>
  </si>
  <si>
    <t>Adjustment for interests not considered in the working balance (S.13149)</t>
  </si>
  <si>
    <t>Residual</t>
  </si>
  <si>
    <t>L</t>
  </si>
  <si>
    <t>Unconsolidated net financing requirement of state budget</t>
  </si>
  <si>
    <t>Other accounts receivable/payable, net</t>
  </si>
  <si>
    <t>Time-adjustment of taxes, subsidies and EU-grants</t>
  </si>
  <si>
    <t>Accrual recording of other transactions</t>
  </si>
  <si>
    <t>Non-consolidated net-lending of extra-budgetary funds</t>
  </si>
  <si>
    <t>Conslidated net-lending of extra-budgetary funds</t>
  </si>
  <si>
    <t>Transfers from extra-budgetary funds to the budget, net</t>
  </si>
  <si>
    <t>Debt cancellation/assumption</t>
  </si>
  <si>
    <t>Reinvested earnings on FDI</t>
  </si>
  <si>
    <t>(h)</t>
  </si>
  <si>
    <t>(f)</t>
  </si>
  <si>
    <t>Including adjustment for Swaps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</si>
  <si>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</si>
  <si>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</si>
  <si>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</si>
  <si>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
gross fixed capital formation etc.; net (+/-) (ESA95 sector accounts of S13141)</t>
  </si>
  <si>
    <t>Net borrowing (-)/lending(+) (EDP) of Employment pension schemes sub-sector (ESA95 sector accounts of S.13141)</t>
  </si>
  <si>
    <t>Member State: Finland</t>
  </si>
  <si>
    <t>Data are in euro (millions of units of national currency)</t>
  </si>
  <si>
    <t>Date: 28/9/2007</t>
  </si>
  <si>
    <t xml:space="preserve">Data are in euro (millions of units of national currency) </t>
  </si>
  <si>
    <t>Annual margin in the Statistics of finances and activities of municipalities and joint municipalities</t>
  </si>
  <si>
    <t>Accrual-based working balance of other social security funds sub-sector (S.13149)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</si>
</sst>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9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9" fillId="0" borderId="0" xfId="0" applyFont="1" applyFill="1" applyAlignment="1" quotePrefix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25" fillId="0" borderId="31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6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1" fillId="0" borderId="47" xfId="0" applyFont="1" applyFill="1" applyBorder="1" applyAlignment="1" applyProtection="1">
      <alignment/>
      <protection/>
    </xf>
    <xf numFmtId="0" fontId="45" fillId="0" borderId="48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43" fillId="0" borderId="29" xfId="0" applyFont="1" applyBorder="1" applyAlignment="1" applyProtection="1">
      <alignment wrapText="1"/>
      <protection/>
    </xf>
    <xf numFmtId="0" fontId="6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50" xfId="0" applyFont="1" applyFill="1" applyBorder="1" applyAlignment="1" applyProtection="1">
      <alignment/>
      <protection/>
    </xf>
    <xf numFmtId="0" fontId="13" fillId="0" borderId="5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4" xfId="0" applyFont="1" applyFill="1" applyBorder="1" applyAlignment="1" applyProtection="1" quotePrefix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25" fillId="0" borderId="54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25" fillId="0" borderId="35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13" fillId="0" borderId="55" xfId="0" applyFont="1" applyBorder="1" applyAlignment="1" applyProtection="1">
      <alignment/>
      <protection/>
    </xf>
    <xf numFmtId="0" fontId="25" fillId="0" borderId="56" xfId="0" applyFont="1" applyFill="1" applyBorder="1" applyAlignment="1" applyProtection="1">
      <alignment horizontal="left"/>
      <protection/>
    </xf>
    <xf numFmtId="0" fontId="8" fillId="0" borderId="56" xfId="0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8" xfId="0" applyFont="1" applyFill="1" applyBorder="1" applyAlignment="1" applyProtection="1">
      <alignment horizontal="left" vertical="center"/>
      <protection/>
    </xf>
    <xf numFmtId="0" fontId="16" fillId="0" borderId="59" xfId="0" applyFont="1" applyFill="1" applyBorder="1" applyAlignment="1" applyProtection="1">
      <alignment horizontal="centerContinuous" vertical="center"/>
      <protection/>
    </xf>
    <xf numFmtId="0" fontId="16" fillId="0" borderId="6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52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8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9" xfId="0" applyFill="1" applyBorder="1" applyAlignment="1" applyProtection="1">
      <alignment/>
      <protection/>
    </xf>
    <xf numFmtId="0" fontId="43" fillId="0" borderId="29" xfId="0" applyFont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22" xfId="0" applyFont="1" applyFill="1" applyBorder="1" applyAlignment="1" applyProtection="1">
      <alignment/>
      <protection/>
    </xf>
    <xf numFmtId="0" fontId="25" fillId="0" borderId="56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5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8" fillId="2" borderId="62" xfId="0" applyFont="1" applyFill="1" applyBorder="1" applyAlignment="1" applyProtection="1">
      <alignment/>
      <protection locked="0"/>
    </xf>
    <xf numFmtId="0" fontId="8" fillId="2" borderId="63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1" fillId="3" borderId="25" xfId="0" applyFont="1" applyFill="1" applyBorder="1" applyAlignment="1" applyProtection="1">
      <alignment/>
      <protection locked="0"/>
    </xf>
    <xf numFmtId="0" fontId="27" fillId="0" borderId="64" xfId="0" applyFont="1" applyFill="1" applyBorder="1" applyAlignment="1" applyProtection="1">
      <alignment horizontal="centerContinuous"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centerContinuous"/>
      <protection locked="0"/>
    </xf>
    <xf numFmtId="0" fontId="1" fillId="3" borderId="65" xfId="0" applyFont="1" applyFill="1" applyBorder="1" applyAlignment="1" applyProtection="1">
      <alignment horizontal="centerContinuous"/>
      <protection locked="0"/>
    </xf>
    <xf numFmtId="0" fontId="8" fillId="0" borderId="6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5" xfId="0" applyFont="1" applyFill="1" applyBorder="1" applyAlignment="1" applyProtection="1">
      <alignment/>
      <protection locked="0"/>
    </xf>
    <xf numFmtId="0" fontId="32" fillId="2" borderId="6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10" xfId="0" applyFont="1" applyFill="1" applyBorder="1" applyAlignment="1" applyProtection="1">
      <alignment/>
      <protection locked="0"/>
    </xf>
    <xf numFmtId="0" fontId="25" fillId="2" borderId="62" xfId="0" applyFont="1" applyFill="1" applyBorder="1" applyAlignment="1" applyProtection="1">
      <alignment/>
      <protection locked="0"/>
    </xf>
    <xf numFmtId="0" fontId="32" fillId="0" borderId="65" xfId="0" applyFont="1" applyFill="1" applyBorder="1" applyAlignment="1" applyProtection="1">
      <alignment horizontal="centerContinuous"/>
      <protection locked="0"/>
    </xf>
    <xf numFmtId="0" fontId="32" fillId="0" borderId="65" xfId="0" applyFont="1" applyFill="1" applyBorder="1" applyAlignment="1" applyProtection="1">
      <alignment horizontal="center"/>
      <protection locked="0"/>
    </xf>
    <xf numFmtId="0" fontId="32" fillId="0" borderId="15" xfId="0" applyFont="1" applyFill="1" applyBorder="1" applyAlignment="1" applyProtection="1">
      <alignment/>
      <protection locked="0"/>
    </xf>
    <xf numFmtId="0" fontId="25" fillId="0" borderId="64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8" fillId="0" borderId="57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4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 quotePrefix="1">
      <alignment horizontal="center"/>
      <protection locked="0"/>
    </xf>
    <xf numFmtId="0" fontId="33" fillId="2" borderId="16" xfId="0" applyFont="1" applyFill="1" applyBorder="1" applyAlignment="1" applyProtection="1" quotePrefix="1">
      <alignment horizontal="center"/>
      <protection locked="0"/>
    </xf>
    <xf numFmtId="0" fontId="33" fillId="2" borderId="14" xfId="0" applyFont="1" applyFill="1" applyBorder="1" applyAlignment="1" applyProtection="1" quotePrefix="1">
      <alignment horizontal="center"/>
      <protection locked="0"/>
    </xf>
    <xf numFmtId="0" fontId="6" fillId="2" borderId="14" xfId="0" applyFont="1" applyFill="1" applyBorder="1" applyAlignment="1" applyProtection="1" quotePrefix="1">
      <alignment horizontal="center" vertical="center"/>
      <protection locked="0"/>
    </xf>
    <xf numFmtId="0" fontId="1" fillId="3" borderId="67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5" xfId="0" applyFont="1" applyFill="1" applyBorder="1" applyAlignment="1" applyProtection="1">
      <alignment/>
      <protection/>
    </xf>
    <xf numFmtId="0" fontId="32" fillId="4" borderId="6" xfId="0" applyFont="1" applyFill="1" applyBorder="1" applyAlignment="1" applyProtection="1">
      <alignment/>
      <protection/>
    </xf>
    <xf numFmtId="0" fontId="32" fillId="2" borderId="5" xfId="0" applyFont="1" applyFill="1" applyBorder="1" applyAlignment="1" applyProtection="1">
      <alignment/>
      <protection locked="0"/>
    </xf>
    <xf numFmtId="0" fontId="32" fillId="2" borderId="7" xfId="0" applyFont="1" applyFill="1" applyBorder="1" applyAlignment="1" applyProtection="1">
      <alignment/>
      <protection locked="0"/>
    </xf>
    <xf numFmtId="0" fontId="25" fillId="2" borderId="63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13" fillId="0" borderId="68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/>
      <protection/>
    </xf>
    <xf numFmtId="0" fontId="1" fillId="3" borderId="72" xfId="0" applyFont="1" applyFill="1" applyBorder="1" applyAlignment="1" applyProtection="1">
      <alignment horizontal="centerContinuous"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74" xfId="0" applyFont="1" applyFill="1" applyBorder="1" applyAlignment="1" applyProtection="1">
      <alignment horizontal="centerContinuous"/>
      <protection locked="0"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 quotePrefix="1">
      <alignment/>
      <protection/>
    </xf>
    <xf numFmtId="0" fontId="1" fillId="2" borderId="62" xfId="0" applyFont="1" applyFill="1" applyBorder="1" applyAlignment="1" applyProtection="1">
      <alignment/>
      <protection locked="0"/>
    </xf>
    <xf numFmtId="0" fontId="1" fillId="3" borderId="65" xfId="0" applyFont="1" applyFill="1" applyBorder="1" applyAlignment="1" applyProtection="1">
      <alignment horizontal="centerContinuous" wrapText="1"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1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204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23825" cy="295275"/>
    <xdr:sp>
      <xdr:nvSpPr>
        <xdr:cNvPr id="2" name="TextBox 7"/>
        <xdr:cNvSpPr txBox="1">
          <a:spLocks noChangeArrowheads="1"/>
        </xdr:cNvSpPr>
      </xdr:nvSpPr>
      <xdr:spPr>
        <a:xfrm>
          <a:off x="5676900" y="417195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B2" sqref="B2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39.7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0.5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0.5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0.5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0.5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0.5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">
      <c r="B13" s="3"/>
      <c r="C13" s="27" t="s">
        <v>490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0.7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0.7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0.7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0.7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69" t="s">
        <v>101</v>
      </c>
      <c r="D20" s="369"/>
      <c r="E20" s="369"/>
      <c r="F20" s="369"/>
      <c r="G20" s="369"/>
      <c r="H20" s="369"/>
      <c r="I20" s="369"/>
      <c r="J20" s="36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69"/>
      <c r="D21" s="369"/>
      <c r="E21" s="369"/>
      <c r="F21" s="369"/>
      <c r="G21" s="369"/>
      <c r="H21" s="369"/>
      <c r="I21" s="369"/>
      <c r="J21" s="36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69" t="s">
        <v>98</v>
      </c>
      <c r="D23" s="369"/>
      <c r="E23" s="369"/>
      <c r="F23" s="369"/>
      <c r="G23" s="369"/>
      <c r="H23" s="369"/>
      <c r="I23" s="369"/>
      <c r="J23" s="369"/>
    </row>
    <row r="24" spans="1:10" ht="23.25" customHeight="1">
      <c r="A24" s="11"/>
      <c r="C24" s="369"/>
      <c r="D24" s="369"/>
      <c r="E24" s="369"/>
      <c r="F24" s="369"/>
      <c r="G24" s="369"/>
      <c r="H24" s="369"/>
      <c r="I24" s="369"/>
      <c r="J24" s="369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38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38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C9" sqref="C9"/>
    </sheetView>
  </sheetViews>
  <sheetFormatPr defaultColWidth="9.77734375" defaultRowHeight="15"/>
  <cols>
    <col min="1" max="1" width="18.6640625" style="53" hidden="1" customWidth="1"/>
    <col min="2" max="2" width="3.77734375" style="38" customWidth="1"/>
    <col min="3" max="3" width="70.21484375" style="104" customWidth="1"/>
    <col min="4" max="4" width="10.99609375" style="38" customWidth="1"/>
    <col min="5" max="6" width="10.77734375" style="38" customWidth="1"/>
    <col min="7" max="7" width="10.6640625" style="38" customWidth="1"/>
    <col min="8" max="8" width="87.5546875" style="38" customWidth="1"/>
    <col min="9" max="9" width="5.3359375" style="38" customWidth="1"/>
    <col min="10" max="10" width="0.9921875" style="38" customWidth="1"/>
    <col min="11" max="11" width="0.55078125" style="38" customWidth="1"/>
    <col min="12" max="12" width="9.77734375" style="38" customWidth="1"/>
    <col min="13" max="13" width="40.77734375" style="38" customWidth="1"/>
    <col min="14" max="16384" width="9.77734375" style="38" customWidth="1"/>
  </cols>
  <sheetData>
    <row r="1" spans="1:11" ht="9.75" customHeight="1">
      <c r="A1" s="74"/>
      <c r="B1" s="74"/>
      <c r="C1" s="207"/>
      <c r="D1" s="79"/>
      <c r="E1" s="208"/>
      <c r="F1" s="208"/>
      <c r="G1" s="208"/>
      <c r="H1" s="208"/>
      <c r="I1" s="208"/>
      <c r="K1" s="39"/>
    </row>
    <row r="2" spans="1:11" ht="18">
      <c r="A2" s="70" t="s">
        <v>44</v>
      </c>
      <c r="B2" s="209" t="s">
        <v>44</v>
      </c>
      <c r="C2" s="95" t="s">
        <v>94</v>
      </c>
      <c r="D2" s="37"/>
      <c r="K2" s="39"/>
    </row>
    <row r="3" spans="1:11" ht="18">
      <c r="A3" s="70"/>
      <c r="B3" s="209"/>
      <c r="C3" s="95" t="s">
        <v>95</v>
      </c>
      <c r="D3" s="37"/>
      <c r="K3" s="39"/>
    </row>
    <row r="4" spans="1:11" ht="16.5" thickBot="1">
      <c r="A4" s="70"/>
      <c r="B4" s="209"/>
      <c r="C4" s="102"/>
      <c r="D4" s="71"/>
      <c r="K4" s="39"/>
    </row>
    <row r="5" spans="1:11" ht="16.5" thickTop="1">
      <c r="A5" s="210"/>
      <c r="B5" s="211"/>
      <c r="C5" s="97"/>
      <c r="D5" s="41"/>
      <c r="E5" s="41"/>
      <c r="F5" s="41"/>
      <c r="G5" s="42"/>
      <c r="H5" s="42"/>
      <c r="I5" s="43"/>
      <c r="K5" s="39"/>
    </row>
    <row r="6" spans="1:9" ht="15">
      <c r="A6" s="212"/>
      <c r="B6" s="114"/>
      <c r="C6" s="329" t="s">
        <v>520</v>
      </c>
      <c r="D6" s="44"/>
      <c r="E6" s="370" t="s">
        <v>2</v>
      </c>
      <c r="F6" s="370"/>
      <c r="G6" s="45"/>
      <c r="H6" s="46"/>
      <c r="I6" s="60"/>
    </row>
    <row r="7" spans="1:9" ht="15.75">
      <c r="A7" s="212"/>
      <c r="B7" s="114"/>
      <c r="C7" s="313" t="s">
        <v>521</v>
      </c>
      <c r="D7" s="48">
        <v>2003</v>
      </c>
      <c r="E7" s="48">
        <v>2004</v>
      </c>
      <c r="F7" s="48">
        <v>2005</v>
      </c>
      <c r="G7" s="48">
        <v>2006</v>
      </c>
      <c r="H7" s="49"/>
      <c r="I7" s="60"/>
    </row>
    <row r="8" spans="1:9" ht="18.75">
      <c r="A8" s="212"/>
      <c r="B8" s="114"/>
      <c r="C8" s="328" t="s">
        <v>522</v>
      </c>
      <c r="D8" s="322" t="s">
        <v>513</v>
      </c>
      <c r="E8" s="322" t="s">
        <v>513</v>
      </c>
      <c r="F8" s="322" t="s">
        <v>513</v>
      </c>
      <c r="G8" s="323" t="s">
        <v>512</v>
      </c>
      <c r="H8" s="213"/>
      <c r="I8" s="60"/>
    </row>
    <row r="9" spans="1:9" ht="10.5" customHeight="1" thickBot="1">
      <c r="A9" s="212"/>
      <c r="B9" s="114"/>
      <c r="C9" s="99"/>
      <c r="D9" s="122"/>
      <c r="E9" s="122"/>
      <c r="F9" s="122"/>
      <c r="G9" s="257"/>
      <c r="H9" s="214"/>
      <c r="I9" s="60"/>
    </row>
    <row r="10" spans="1:9" ht="17.25" thickBot="1" thickTop="1">
      <c r="A10" s="199" t="s">
        <v>343</v>
      </c>
      <c r="B10" s="114"/>
      <c r="C10" s="215" t="s">
        <v>488</v>
      </c>
      <c r="D10" s="276">
        <v>912</v>
      </c>
      <c r="E10" s="276">
        <v>1172</v>
      </c>
      <c r="F10" s="276">
        <v>1021</v>
      </c>
      <c r="G10" s="277">
        <v>315</v>
      </c>
      <c r="H10" s="293"/>
      <c r="I10" s="60"/>
    </row>
    <row r="11" spans="1:9" ht="6" customHeight="1" thickTop="1">
      <c r="A11" s="194"/>
      <c r="B11" s="114"/>
      <c r="C11" s="216"/>
      <c r="D11" s="289"/>
      <c r="E11" s="294"/>
      <c r="F11" s="294"/>
      <c r="G11" s="290"/>
      <c r="H11" s="290"/>
      <c r="I11" s="60"/>
    </row>
    <row r="12" spans="1:9" s="187" customFormat="1" ht="16.5" customHeight="1">
      <c r="A12" s="199" t="s">
        <v>344</v>
      </c>
      <c r="B12" s="217"/>
      <c r="C12" s="218" t="s">
        <v>112</v>
      </c>
      <c r="D12" s="333">
        <f>D13+D14+D15+D18+D21</f>
        <v>-188</v>
      </c>
      <c r="E12" s="333">
        <f>E13+E14+E15+E18+E21</f>
        <v>199</v>
      </c>
      <c r="F12" s="333">
        <f>F13+F14+F15+F18+F21</f>
        <v>65</v>
      </c>
      <c r="G12" s="334">
        <f>G13+G14+G15+G18+G21</f>
        <v>667</v>
      </c>
      <c r="H12" s="300"/>
      <c r="I12" s="220"/>
    </row>
    <row r="13" spans="1:9" s="187" customFormat="1" ht="16.5" customHeight="1">
      <c r="A13" s="199" t="s">
        <v>345</v>
      </c>
      <c r="B13" s="221"/>
      <c r="C13" s="222" t="s">
        <v>99</v>
      </c>
      <c r="D13" s="295">
        <v>-192</v>
      </c>
      <c r="E13" s="295">
        <v>-17</v>
      </c>
      <c r="F13" s="295">
        <v>236</v>
      </c>
      <c r="G13" s="296">
        <v>114</v>
      </c>
      <c r="H13" s="300"/>
      <c r="I13" s="220"/>
    </row>
    <row r="14" spans="1:9" s="187" customFormat="1" ht="16.5" customHeight="1">
      <c r="A14" s="199" t="s">
        <v>346</v>
      </c>
      <c r="B14" s="221"/>
      <c r="C14" s="222" t="s">
        <v>136</v>
      </c>
      <c r="D14" s="295">
        <v>259</v>
      </c>
      <c r="E14" s="295">
        <v>-117</v>
      </c>
      <c r="F14" s="295">
        <v>-8</v>
      </c>
      <c r="G14" s="296">
        <v>220</v>
      </c>
      <c r="H14" s="300"/>
      <c r="I14" s="220"/>
    </row>
    <row r="15" spans="1:9" s="187" customFormat="1" ht="16.5" customHeight="1">
      <c r="A15" s="199" t="s">
        <v>347</v>
      </c>
      <c r="B15" s="221"/>
      <c r="C15" s="222" t="s">
        <v>45</v>
      </c>
      <c r="D15" s="296">
        <v>-196</v>
      </c>
      <c r="E15" s="296">
        <v>-42</v>
      </c>
      <c r="F15" s="296">
        <v>-101</v>
      </c>
      <c r="G15" s="296">
        <v>256</v>
      </c>
      <c r="H15" s="300"/>
      <c r="I15" s="220"/>
    </row>
    <row r="16" spans="1:9" s="187" customFormat="1" ht="16.5" customHeight="1">
      <c r="A16" s="199" t="s">
        <v>348</v>
      </c>
      <c r="B16" s="221"/>
      <c r="C16" s="223" t="s">
        <v>87</v>
      </c>
      <c r="D16" s="295">
        <v>0</v>
      </c>
      <c r="E16" s="295">
        <v>0</v>
      </c>
      <c r="F16" s="295">
        <v>0</v>
      </c>
      <c r="G16" s="296">
        <v>256</v>
      </c>
      <c r="H16" s="300"/>
      <c r="I16" s="220"/>
    </row>
    <row r="17" spans="1:9" s="187" customFormat="1" ht="16.5" customHeight="1">
      <c r="A17" s="199" t="s">
        <v>349</v>
      </c>
      <c r="B17" s="221"/>
      <c r="C17" s="222" t="s">
        <v>88</v>
      </c>
      <c r="D17" s="295">
        <v>-196</v>
      </c>
      <c r="E17" s="295">
        <v>-42</v>
      </c>
      <c r="F17" s="295">
        <v>-101</v>
      </c>
      <c r="G17" s="296">
        <v>0</v>
      </c>
      <c r="H17" s="300"/>
      <c r="I17" s="220"/>
    </row>
    <row r="18" spans="1:9" s="187" customFormat="1" ht="16.5" customHeight="1">
      <c r="A18" s="199" t="s">
        <v>350</v>
      </c>
      <c r="B18" s="221"/>
      <c r="C18" s="223" t="s">
        <v>46</v>
      </c>
      <c r="D18" s="296">
        <v>88</v>
      </c>
      <c r="E18" s="296">
        <v>275</v>
      </c>
      <c r="F18" s="296">
        <v>-270</v>
      </c>
      <c r="G18" s="296">
        <v>34</v>
      </c>
      <c r="H18" s="300"/>
      <c r="I18" s="220"/>
    </row>
    <row r="19" spans="1:9" s="187" customFormat="1" ht="16.5" customHeight="1">
      <c r="A19" s="199" t="s">
        <v>351</v>
      </c>
      <c r="B19" s="221"/>
      <c r="C19" s="223" t="s">
        <v>87</v>
      </c>
      <c r="D19" s="295">
        <v>88</v>
      </c>
      <c r="E19" s="295">
        <v>275</v>
      </c>
      <c r="F19" s="295">
        <v>0</v>
      </c>
      <c r="G19" s="296">
        <v>396</v>
      </c>
      <c r="H19" s="300"/>
      <c r="I19" s="220"/>
    </row>
    <row r="20" spans="1:9" s="187" customFormat="1" ht="16.5" customHeight="1">
      <c r="A20" s="199" t="s">
        <v>352</v>
      </c>
      <c r="B20" s="221"/>
      <c r="C20" s="222" t="s">
        <v>88</v>
      </c>
      <c r="D20" s="295">
        <v>0</v>
      </c>
      <c r="E20" s="295">
        <v>0</v>
      </c>
      <c r="F20" s="295">
        <v>-270</v>
      </c>
      <c r="G20" s="296">
        <v>-362</v>
      </c>
      <c r="H20" s="300"/>
      <c r="I20" s="220"/>
    </row>
    <row r="21" spans="1:9" s="187" customFormat="1" ht="16.5" customHeight="1">
      <c r="A21" s="199" t="s">
        <v>353</v>
      </c>
      <c r="B21" s="221"/>
      <c r="C21" s="222" t="s">
        <v>100</v>
      </c>
      <c r="D21" s="295">
        <v>-147</v>
      </c>
      <c r="E21" s="295">
        <v>100</v>
      </c>
      <c r="F21" s="295">
        <v>208</v>
      </c>
      <c r="G21" s="296">
        <v>43</v>
      </c>
      <c r="H21" s="300"/>
      <c r="I21" s="220"/>
    </row>
    <row r="22" spans="1:9" s="187" customFormat="1" ht="16.5" customHeight="1">
      <c r="A22" s="194"/>
      <c r="B22" s="221"/>
      <c r="C22" s="222"/>
      <c r="D22" s="224"/>
      <c r="E22" s="225"/>
      <c r="F22" s="225"/>
      <c r="G22" s="226"/>
      <c r="H22" s="300"/>
      <c r="I22" s="220"/>
    </row>
    <row r="23" spans="1:9" s="187" customFormat="1" ht="16.5" customHeight="1">
      <c r="A23" s="199" t="s">
        <v>354</v>
      </c>
      <c r="B23" s="221"/>
      <c r="C23" s="218" t="s">
        <v>146</v>
      </c>
      <c r="D23" s="334">
        <f>D24+D25+D27+D28+D29+D31+D32+D33</f>
        <v>142</v>
      </c>
      <c r="E23" s="334">
        <f>E24+E25+E27+E28+E29+E31+E32+E33</f>
        <v>-409</v>
      </c>
      <c r="F23" s="334">
        <f>F24+F25+F27+F28+F29+F31+F32+F33</f>
        <v>-147</v>
      </c>
      <c r="G23" s="334">
        <f>G24+G25+G27+G28+G29+G31+G32+G33</f>
        <v>-243</v>
      </c>
      <c r="H23" s="300"/>
      <c r="I23" s="220"/>
    </row>
    <row r="24" spans="1:9" s="187" customFormat="1" ht="16.5" customHeight="1">
      <c r="A24" s="199" t="s">
        <v>355</v>
      </c>
      <c r="B24" s="221"/>
      <c r="C24" s="222" t="s">
        <v>109</v>
      </c>
      <c r="D24" s="295">
        <v>1</v>
      </c>
      <c r="E24" s="295">
        <v>0</v>
      </c>
      <c r="F24" s="295">
        <v>0</v>
      </c>
      <c r="G24" s="296">
        <v>0</v>
      </c>
      <c r="H24" s="300"/>
      <c r="I24" s="220"/>
    </row>
    <row r="25" spans="1:9" s="187" customFormat="1" ht="16.5" customHeight="1">
      <c r="A25" s="199" t="s">
        <v>356</v>
      </c>
      <c r="B25" s="221"/>
      <c r="C25" s="222" t="s">
        <v>145</v>
      </c>
      <c r="D25" s="295">
        <v>72</v>
      </c>
      <c r="E25" s="295">
        <v>-280</v>
      </c>
      <c r="F25" s="295">
        <v>-145</v>
      </c>
      <c r="G25" s="296">
        <v>-199</v>
      </c>
      <c r="H25" s="300"/>
      <c r="I25" s="220"/>
    </row>
    <row r="26" spans="1:9" s="187" customFormat="1" ht="16.5" customHeight="1">
      <c r="A26" s="194"/>
      <c r="B26" s="221"/>
      <c r="C26" s="227"/>
      <c r="D26" s="219"/>
      <c r="E26" s="228"/>
      <c r="F26" s="225"/>
      <c r="G26" s="226"/>
      <c r="H26" s="300"/>
      <c r="I26" s="220"/>
    </row>
    <row r="27" spans="1:9" s="187" customFormat="1" ht="16.5" customHeight="1">
      <c r="A27" s="199" t="s">
        <v>357</v>
      </c>
      <c r="B27" s="221"/>
      <c r="C27" s="227" t="s">
        <v>143</v>
      </c>
      <c r="D27" s="295" t="s">
        <v>491</v>
      </c>
      <c r="E27" s="295" t="s">
        <v>491</v>
      </c>
      <c r="F27" s="295" t="s">
        <v>491</v>
      </c>
      <c r="G27" s="296" t="s">
        <v>491</v>
      </c>
      <c r="H27" s="301"/>
      <c r="I27" s="220"/>
    </row>
    <row r="28" spans="1:9" s="187" customFormat="1" ht="16.5" customHeight="1">
      <c r="A28" s="199" t="s">
        <v>358</v>
      </c>
      <c r="B28" s="221"/>
      <c r="C28" s="222" t="s">
        <v>137</v>
      </c>
      <c r="D28" s="298" t="s">
        <v>491</v>
      </c>
      <c r="E28" s="298" t="s">
        <v>491</v>
      </c>
      <c r="F28" s="298" t="s">
        <v>491</v>
      </c>
      <c r="G28" s="336" t="s">
        <v>491</v>
      </c>
      <c r="H28" s="300"/>
      <c r="I28" s="220"/>
    </row>
    <row r="29" spans="1:9" s="187" customFormat="1" ht="16.5" customHeight="1">
      <c r="A29" s="199" t="s">
        <v>359</v>
      </c>
      <c r="B29" s="221"/>
      <c r="C29" s="223" t="s">
        <v>144</v>
      </c>
      <c r="D29" s="296" t="s">
        <v>491</v>
      </c>
      <c r="E29" s="296" t="s">
        <v>491</v>
      </c>
      <c r="F29" s="296" t="s">
        <v>491</v>
      </c>
      <c r="G29" s="296" t="s">
        <v>491</v>
      </c>
      <c r="H29" s="300"/>
      <c r="I29" s="220"/>
    </row>
    <row r="30" spans="1:9" s="187" customFormat="1" ht="16.5" customHeight="1">
      <c r="A30" s="194"/>
      <c r="B30" s="221"/>
      <c r="C30" s="227"/>
      <c r="D30" s="219"/>
      <c r="E30" s="228"/>
      <c r="F30" s="228"/>
      <c r="G30" s="229"/>
      <c r="H30" s="300"/>
      <c r="I30" s="220"/>
    </row>
    <row r="31" spans="1:9" s="187" customFormat="1" ht="16.5" customHeight="1">
      <c r="A31" s="199" t="s">
        <v>360</v>
      </c>
      <c r="B31" s="221"/>
      <c r="C31" s="222" t="s">
        <v>121</v>
      </c>
      <c r="D31" s="295">
        <v>69</v>
      </c>
      <c r="E31" s="295">
        <v>-129</v>
      </c>
      <c r="F31" s="295">
        <v>-2</v>
      </c>
      <c r="G31" s="296">
        <v>-44</v>
      </c>
      <c r="H31" s="300"/>
      <c r="I31" s="220"/>
    </row>
    <row r="32" spans="1:9" s="187" customFormat="1" ht="16.5" customHeight="1">
      <c r="A32" s="199" t="s">
        <v>361</v>
      </c>
      <c r="B32" s="221"/>
      <c r="C32" s="222" t="s">
        <v>117</v>
      </c>
      <c r="D32" s="295">
        <v>0</v>
      </c>
      <c r="E32" s="295">
        <v>0</v>
      </c>
      <c r="F32" s="295">
        <v>0</v>
      </c>
      <c r="G32" s="296">
        <v>0</v>
      </c>
      <c r="H32" s="300"/>
      <c r="I32" s="220"/>
    </row>
    <row r="33" spans="1:9" s="187" customFormat="1" ht="16.5" customHeight="1">
      <c r="A33" s="199" t="s">
        <v>362</v>
      </c>
      <c r="B33" s="221"/>
      <c r="C33" s="222" t="s">
        <v>118</v>
      </c>
      <c r="D33" s="298">
        <v>0</v>
      </c>
      <c r="E33" s="298">
        <v>0</v>
      </c>
      <c r="F33" s="298">
        <v>0</v>
      </c>
      <c r="G33" s="336">
        <v>0</v>
      </c>
      <c r="H33" s="300"/>
      <c r="I33" s="220"/>
    </row>
    <row r="34" spans="1:9" s="187" customFormat="1" ht="16.5" customHeight="1">
      <c r="A34" s="194"/>
      <c r="B34" s="221"/>
      <c r="C34" s="227"/>
      <c r="D34" s="224"/>
      <c r="E34" s="225"/>
      <c r="F34" s="225"/>
      <c r="G34" s="226"/>
      <c r="H34" s="300"/>
      <c r="I34" s="220"/>
    </row>
    <row r="35" spans="1:9" s="187" customFormat="1" ht="16.5" customHeight="1">
      <c r="A35" s="199" t="s">
        <v>363</v>
      </c>
      <c r="B35" s="221"/>
      <c r="C35" s="230" t="s">
        <v>110</v>
      </c>
      <c r="D35" s="296">
        <v>-68</v>
      </c>
      <c r="E35" s="296">
        <v>-80</v>
      </c>
      <c r="F35" s="296">
        <v>95</v>
      </c>
      <c r="G35" s="296">
        <v>-73</v>
      </c>
      <c r="H35" s="300"/>
      <c r="I35" s="220"/>
    </row>
    <row r="36" spans="1:9" s="187" customFormat="1" ht="16.5" customHeight="1">
      <c r="A36" s="199" t="s">
        <v>364</v>
      </c>
      <c r="B36" s="221"/>
      <c r="C36" s="231" t="s">
        <v>485</v>
      </c>
      <c r="D36" s="295">
        <v>-66</v>
      </c>
      <c r="E36" s="295">
        <v>-80</v>
      </c>
      <c r="F36" s="295">
        <v>95</v>
      </c>
      <c r="G36" s="296">
        <v>-73</v>
      </c>
      <c r="H36" s="300"/>
      <c r="I36" s="220"/>
    </row>
    <row r="37" spans="1:9" s="187" customFormat="1" ht="16.5" customHeight="1">
      <c r="A37" s="199" t="s">
        <v>365</v>
      </c>
      <c r="B37" s="221"/>
      <c r="C37" s="222" t="s">
        <v>108</v>
      </c>
      <c r="D37" s="295">
        <v>-2</v>
      </c>
      <c r="E37" s="295">
        <v>0</v>
      </c>
      <c r="F37" s="295">
        <v>0</v>
      </c>
      <c r="G37" s="296">
        <v>0</v>
      </c>
      <c r="H37" s="300"/>
      <c r="I37" s="220"/>
    </row>
    <row r="38" spans="1:9" ht="12.75" customHeight="1" thickBot="1">
      <c r="A38" s="212"/>
      <c r="B38" s="221"/>
      <c r="D38" s="232"/>
      <c r="E38" s="233"/>
      <c r="F38" s="233"/>
      <c r="G38" s="261"/>
      <c r="H38" s="310"/>
      <c r="I38" s="220"/>
    </row>
    <row r="39" spans="1:9" s="187" customFormat="1" ht="20.25" customHeight="1" thickBot="1" thickTop="1">
      <c r="A39" s="234" t="s">
        <v>366</v>
      </c>
      <c r="B39" s="221"/>
      <c r="C39" s="215" t="s">
        <v>141</v>
      </c>
      <c r="D39" s="299">
        <v>798</v>
      </c>
      <c r="E39" s="299">
        <v>882</v>
      </c>
      <c r="F39" s="299">
        <v>1034</v>
      </c>
      <c r="G39" s="337">
        <v>666</v>
      </c>
      <c r="H39" s="303"/>
      <c r="I39" s="220"/>
    </row>
    <row r="40" spans="1:9" ht="9" customHeight="1" thickBot="1" thickTop="1">
      <c r="A40" s="212"/>
      <c r="B40" s="114"/>
      <c r="C40" s="235"/>
      <c r="D40" s="236"/>
      <c r="E40" s="236"/>
      <c r="F40" s="236"/>
      <c r="G40" s="236"/>
      <c r="H40" s="306"/>
      <c r="I40" s="60"/>
    </row>
    <row r="41" spans="1:9" ht="9" customHeight="1" thickBot="1" thickTop="1">
      <c r="A41" s="212"/>
      <c r="B41" s="114"/>
      <c r="C41" s="237"/>
      <c r="D41" s="238"/>
      <c r="E41" s="239"/>
      <c r="F41" s="239"/>
      <c r="G41" s="239"/>
      <c r="H41" s="307"/>
      <c r="I41" s="60"/>
    </row>
    <row r="42" spans="1:9" ht="17.25" thickBot="1" thickTop="1">
      <c r="A42" s="234" t="s">
        <v>367</v>
      </c>
      <c r="B42" s="114"/>
      <c r="C42" s="215" t="s">
        <v>105</v>
      </c>
      <c r="D42" s="276">
        <v>6218</v>
      </c>
      <c r="E42" s="276">
        <v>7136</v>
      </c>
      <c r="F42" s="276">
        <v>8170</v>
      </c>
      <c r="G42" s="277">
        <v>8893</v>
      </c>
      <c r="H42" s="293"/>
      <c r="I42" s="60"/>
    </row>
    <row r="43" spans="1:9" ht="15.75" thickTop="1">
      <c r="A43" s="199" t="s">
        <v>368</v>
      </c>
      <c r="B43" s="114"/>
      <c r="C43" s="222" t="s">
        <v>130</v>
      </c>
      <c r="D43" s="278">
        <v>6381</v>
      </c>
      <c r="E43" s="278">
        <v>7263</v>
      </c>
      <c r="F43" s="278">
        <v>8297</v>
      </c>
      <c r="G43" s="278">
        <v>8963</v>
      </c>
      <c r="H43" s="291"/>
      <c r="I43" s="60"/>
    </row>
    <row r="44" spans="1:9" ht="15">
      <c r="A44" s="199" t="s">
        <v>369</v>
      </c>
      <c r="B44" s="114"/>
      <c r="C44" s="222" t="s">
        <v>131</v>
      </c>
      <c r="D44" s="278">
        <v>163</v>
      </c>
      <c r="E44" s="278">
        <v>127</v>
      </c>
      <c r="F44" s="278">
        <v>127</v>
      </c>
      <c r="G44" s="278">
        <v>70</v>
      </c>
      <c r="H44" s="308"/>
      <c r="I44" s="60"/>
    </row>
    <row r="45" spans="1:9" ht="9.75" customHeight="1" thickBot="1">
      <c r="A45" s="212"/>
      <c r="B45" s="114"/>
      <c r="C45" s="223"/>
      <c r="D45" s="62"/>
      <c r="E45" s="62"/>
      <c r="F45" s="62"/>
      <c r="G45" s="62"/>
      <c r="H45" s="240"/>
      <c r="I45" s="60"/>
    </row>
    <row r="46" spans="1:11" ht="20.25" thickBot="1" thickTop="1">
      <c r="A46" s="212"/>
      <c r="B46" s="114"/>
      <c r="C46" s="241" t="s">
        <v>119</v>
      </c>
      <c r="D46" s="242"/>
      <c r="E46" s="242"/>
      <c r="F46" s="242"/>
      <c r="G46" s="242"/>
      <c r="H46" s="243"/>
      <c r="I46" s="60"/>
      <c r="K46" s="39"/>
    </row>
    <row r="47" spans="1:11" ht="8.25" customHeight="1" thickTop="1">
      <c r="A47" s="212"/>
      <c r="B47" s="114"/>
      <c r="C47" s="244"/>
      <c r="D47" s="245"/>
      <c r="E47" s="246"/>
      <c r="F47" s="246"/>
      <c r="G47" s="246"/>
      <c r="H47" s="246"/>
      <c r="I47" s="60"/>
      <c r="K47" s="39"/>
    </row>
    <row r="48" spans="1:11" ht="15.75">
      <c r="A48" s="212"/>
      <c r="B48" s="114"/>
      <c r="C48" s="98" t="s">
        <v>47</v>
      </c>
      <c r="D48" s="39"/>
      <c r="E48" s="53"/>
      <c r="F48" s="53"/>
      <c r="G48" s="39" t="s">
        <v>48</v>
      </c>
      <c r="H48" s="53"/>
      <c r="I48" s="60"/>
      <c r="K48" s="39"/>
    </row>
    <row r="49" spans="1:11" ht="15.75">
      <c r="A49" s="212"/>
      <c r="B49" s="114"/>
      <c r="C49" s="98" t="s">
        <v>124</v>
      </c>
      <c r="D49" s="39"/>
      <c r="E49" s="53"/>
      <c r="F49" s="53"/>
      <c r="G49" s="39" t="s">
        <v>114</v>
      </c>
      <c r="H49" s="53"/>
      <c r="I49" s="60"/>
      <c r="K49" s="39"/>
    </row>
    <row r="50" spans="1:11" ht="15.75">
      <c r="A50" s="212"/>
      <c r="B50" s="114"/>
      <c r="C50" s="98" t="s">
        <v>115</v>
      </c>
      <c r="D50" s="358"/>
      <c r="E50" s="359"/>
      <c r="F50" s="359"/>
      <c r="G50" s="358" t="s">
        <v>116</v>
      </c>
      <c r="H50" s="359"/>
      <c r="I50" s="60"/>
      <c r="K50" s="39"/>
    </row>
    <row r="51" spans="1:11" ht="9.75" customHeight="1" thickBot="1">
      <c r="A51" s="247"/>
      <c r="B51" s="248"/>
      <c r="C51" s="249"/>
      <c r="D51" s="360"/>
      <c r="E51" s="361"/>
      <c r="F51" s="361"/>
      <c r="G51" s="361"/>
      <c r="H51" s="361"/>
      <c r="I51" s="73"/>
      <c r="K51" s="39"/>
    </row>
    <row r="52" spans="1:11" ht="16.5" thickTop="1">
      <c r="A52" s="70"/>
      <c r="B52" s="250"/>
      <c r="C52" s="98"/>
      <c r="D52" s="358"/>
      <c r="E52" s="358"/>
      <c r="F52" s="358"/>
      <c r="G52" s="358"/>
      <c r="H52" s="358"/>
      <c r="I52" s="39"/>
      <c r="J52" s="39"/>
      <c r="K52" s="39"/>
    </row>
    <row r="53" spans="4:8" ht="15">
      <c r="D53" s="362"/>
      <c r="E53" s="362"/>
      <c r="F53" s="362"/>
      <c r="G53" s="362"/>
      <c r="H53" s="362"/>
    </row>
    <row r="54" spans="2:9" ht="15">
      <c r="B54" s="179" t="s">
        <v>157</v>
      </c>
      <c r="C54" s="105"/>
      <c r="D54" s="363"/>
      <c r="E54" s="363"/>
      <c r="F54" s="363"/>
      <c r="G54" s="363"/>
      <c r="H54" s="363"/>
      <c r="I54" s="78"/>
    </row>
    <row r="55" spans="2:9" ht="15.75">
      <c r="B55" s="251"/>
      <c r="C55" s="252" t="s">
        <v>448</v>
      </c>
      <c r="D55" s="357">
        <f>IF(D39="M",0,D39)-IF(D10="M",0,D10)-IF(D12="M",0,D12)-IF(D23="M",0,D23)-IF(D35="M",0,D35)</f>
        <v>0</v>
      </c>
      <c r="E55" s="357">
        <f>IF(E39="M",0,E39)-IF(E10="M",0,E10)-IF(E12="M",0,E12)-IF(E23="M",0,E23)-IF(E35="M",0,E35)</f>
        <v>0</v>
      </c>
      <c r="F55" s="357">
        <f>IF(F39="M",0,F39)-IF(F10="M",0,F10)-IF(F12="M",0,F12)-IF(F23="M",0,F23)-IF(F35="M",0,F35)</f>
        <v>0</v>
      </c>
      <c r="G55" s="357">
        <f>IF(G39="M",0,G39)-IF(G10="M",0,G10)-IF(G12="M",0,G12)-IF(G23="M",0,G23)-IF(G35="M",0,G35)</f>
        <v>0</v>
      </c>
      <c r="H55" s="79"/>
      <c r="I55" s="80"/>
    </row>
    <row r="56" spans="2:9" ht="15.75">
      <c r="B56" s="251"/>
      <c r="C56" s="252" t="s">
        <v>449</v>
      </c>
      <c r="D56" s="357">
        <f>IF(D12="M",0,D12)-IF(D13="M",0,D13)-IF(D14="M",0,D14)-IF(D15="M",0,D15)-IF(D18="M",0,D18)-IF(D21="M",0,D21)</f>
        <v>0</v>
      </c>
      <c r="E56" s="357">
        <f>IF(E12="M",0,E12)-IF(E13="M",0,E13)-IF(E14="M",0,E14)-IF(E15="M",0,E15)-IF(E18="M",0,E18)-IF(E21="M",0,E21)</f>
        <v>0</v>
      </c>
      <c r="F56" s="357">
        <f>IF(F12="M",0,F12)-IF(F13="M",0,F13)-IF(F14="M",0,F14)-IF(F15="M",0,F15)-IF(F18="M",0,F18)-IF(F21="M",0,F21)</f>
        <v>0</v>
      </c>
      <c r="G56" s="357">
        <f>IF(G12="M",0,G12)-IF(G13="M",0,G13)-IF(G14="M",0,G14)-IF(G15="M",0,G15)-IF(G18="M",0,G18)-IF(G21="M",0,G21)</f>
        <v>0</v>
      </c>
      <c r="H56" s="79"/>
      <c r="I56" s="80"/>
    </row>
    <row r="57" spans="2:9" ht="15.75">
      <c r="B57" s="251"/>
      <c r="C57" s="252" t="s">
        <v>450</v>
      </c>
      <c r="D57" s="357">
        <f>IF(D15="M",0,D15)-IF(D16="M",0,D16)-IF(D17="M",0,D17)</f>
        <v>0</v>
      </c>
      <c r="E57" s="357">
        <f>IF(E15="M",0,E15)-IF(E16="M",0,E16)-IF(E17="M",0,E17)</f>
        <v>0</v>
      </c>
      <c r="F57" s="357">
        <f>IF(F15="M",0,F15)-IF(F16="M",0,F16)-IF(F17="M",0,F17)</f>
        <v>0</v>
      </c>
      <c r="G57" s="357">
        <f>IF(G15="M",0,G15)-IF(G16="M",0,G16)-IF(G17="M",0,G17)</f>
        <v>0</v>
      </c>
      <c r="H57" s="79"/>
      <c r="I57" s="80"/>
    </row>
    <row r="58" spans="2:9" ht="15.75">
      <c r="B58" s="251"/>
      <c r="C58" s="252" t="s">
        <v>451</v>
      </c>
      <c r="D58" s="357">
        <f>IF(D18="M",0,D18)-IF(D19="M",0,D19)-IF(D20="M",0,D20)</f>
        <v>0</v>
      </c>
      <c r="E58" s="357">
        <f>IF(E18="M",0,E18)-IF(E19="M",0,E19)-IF(E20="M",0,E20)</f>
        <v>0</v>
      </c>
      <c r="F58" s="357">
        <f>IF(F18="M",0,F18)-IF(F19="M",0,F19)-IF(F20="M",0,F20)</f>
        <v>0</v>
      </c>
      <c r="G58" s="357">
        <f>IF(G18="M",0,G18)-IF(G19="M",0,G19)-IF(G20="M",0,G20)</f>
        <v>0</v>
      </c>
      <c r="H58" s="79"/>
      <c r="I58" s="80"/>
    </row>
    <row r="59" spans="2:9" ht="23.25">
      <c r="B59" s="251"/>
      <c r="C59" s="252" t="s">
        <v>452</v>
      </c>
      <c r="D59" s="357">
        <f>IF(D23="M",0,D23)-IF(D24="M",0,D24)-IF(D25="M",0,D25)-IF(D27="M",0,D27)-IF(D28="M",0,D28)-IF(D29="M",0,D29)-IF(D31="M",0,D31)-IF(D32="M",0,D32)-IF(D33="M",0,D33)</f>
        <v>0</v>
      </c>
      <c r="E59" s="357">
        <f>IF(E23="M",0,E23)-IF(E24="M",0,E24)-IF(E25="M",0,E25)-IF(E27="M",0,E27)-IF(E28="M",0,E28)-IF(E29="M",0,E29)-IF(E31="M",0,E31)-IF(E32="M",0,E32)-IF(E33="M",0,E33)</f>
        <v>0</v>
      </c>
      <c r="F59" s="357">
        <f>IF(F23="M",0,F23)-IF(F24="M",0,F24)-IF(F25="M",0,F25)-IF(F27="M",0,F27)-IF(F28="M",0,F28)-IF(F29="M",0,F29)-IF(F31="M",0,F31)-IF(F32="M",0,F32)-IF(F33="M",0,F33)</f>
        <v>0</v>
      </c>
      <c r="G59" s="357">
        <f>IF(G23="M",0,G23)-IF(G24="M",0,G24)-IF(G25="M",0,G25)-IF(G27="M",0,G27)-IF(G28="M",0,G28)-IF(G29="M",0,G29)-IF(G31="M",0,G31)-IF(G32="M",0,G32)-IF(G33="M",0,G33)</f>
        <v>0</v>
      </c>
      <c r="H59" s="79"/>
      <c r="I59" s="80"/>
    </row>
    <row r="60" spans="2:9" ht="15.75">
      <c r="B60" s="251"/>
      <c r="C60" s="252" t="s">
        <v>453</v>
      </c>
      <c r="D60" s="357">
        <f>IF(D35="M",0,D35)-IF(D36="M",0,D36)-IF(D37="M",0,D37)</f>
        <v>0</v>
      </c>
      <c r="E60" s="357">
        <f>IF(E35="M",0,E35)-IF(E36="M",0,E36)-IF(E37="M",0,E37)</f>
        <v>0</v>
      </c>
      <c r="F60" s="357">
        <f>IF(F35="M",0,F35)-IF(F36="M",0,F36)-IF(F37="M",0,F37)</f>
        <v>0</v>
      </c>
      <c r="G60" s="357">
        <f>IF(G35="M",0,G35)-IF(G36="M",0,G36)-IF(G37="M",0,G37)</f>
        <v>0</v>
      </c>
      <c r="H60" s="79"/>
      <c r="I60" s="80"/>
    </row>
    <row r="61" spans="2:9" ht="15.75">
      <c r="B61" s="251"/>
      <c r="C61" s="252" t="s">
        <v>454</v>
      </c>
      <c r="D61" s="355"/>
      <c r="E61" s="355"/>
      <c r="F61" s="355"/>
      <c r="G61" s="355"/>
      <c r="H61" s="79"/>
      <c r="I61" s="80"/>
    </row>
    <row r="62" spans="2:9" ht="15.75">
      <c r="B62" s="251"/>
      <c r="C62" s="252" t="s">
        <v>456</v>
      </c>
      <c r="D62" s="357">
        <f>IF(D42="M",0,D42)-IF(D43="M",0,D43)+IF(D44="M",0,D44)</f>
        <v>0</v>
      </c>
      <c r="E62" s="357">
        <f>IF(E42="M",0,E42)-IF(E43="M",0,E43)+IF(E44="M",0,E44)</f>
        <v>0</v>
      </c>
      <c r="F62" s="357">
        <f>IF(F42="M",0,F42)-IF(F43="M",0,F43)+IF(F44="M",0,F44)</f>
        <v>0</v>
      </c>
      <c r="G62" s="357">
        <f>IF(G42="M",0,G42)-IF(G43="M",0,G43)+IF(G44="M",0,G44)</f>
        <v>0</v>
      </c>
      <c r="H62" s="79"/>
      <c r="I62" s="80"/>
    </row>
    <row r="63" spans="2:9" ht="15.75">
      <c r="B63" s="253" t="s">
        <v>408</v>
      </c>
      <c r="C63" s="254"/>
      <c r="D63" s="355"/>
      <c r="E63" s="355"/>
      <c r="F63" s="355"/>
      <c r="G63" s="355"/>
      <c r="H63" s="79"/>
      <c r="I63" s="80"/>
    </row>
    <row r="64" spans="2:9" ht="15.75">
      <c r="B64" s="255"/>
      <c r="C64" s="256" t="s">
        <v>455</v>
      </c>
      <c r="D64" s="365">
        <f>IF('Table 1'!E13="M",0,'Table 1'!E13)+IF('Table 3D'!D10="M",0,'Table 3D'!D10)</f>
        <v>0</v>
      </c>
      <c r="E64" s="365">
        <f>IF('Table 1'!F13="M",0,'Table 1'!F13)+IF('Table 3D'!E10="M",0,'Table 3D'!E10)</f>
        <v>0</v>
      </c>
      <c r="F64" s="365">
        <f>IF('Table 1'!G13="M",0,'Table 1'!G13)+IF('Table 3D'!F10="M",0,'Table 3D'!F10)</f>
        <v>0</v>
      </c>
      <c r="G64" s="365">
        <f>IF('Table 1'!H13="M",0,'Table 1'!H13)+IF('Table 3D'!G10="M",0,'Table 3D'!G10)</f>
        <v>0</v>
      </c>
      <c r="H64" s="81"/>
      <c r="I64" s="82"/>
    </row>
  </sheetData>
  <sheetProtection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C9" sqref="C9"/>
    </sheetView>
  </sheetViews>
  <sheetFormatPr defaultColWidth="9.77734375" defaultRowHeight="15"/>
  <cols>
    <col min="1" max="1" width="18.6640625" style="53" hidden="1" customWidth="1"/>
    <col min="2" max="2" width="3.77734375" style="38" customWidth="1"/>
    <col min="3" max="3" width="72.4453125" style="104" customWidth="1"/>
    <col min="4" max="4" width="10.99609375" style="38" customWidth="1"/>
    <col min="5" max="6" width="10.77734375" style="38" customWidth="1"/>
    <col min="7" max="7" width="10.6640625" style="38" customWidth="1"/>
    <col min="8" max="8" width="87.5546875" style="38" customWidth="1"/>
    <col min="9" max="9" width="5.3359375" style="38" customWidth="1"/>
    <col min="10" max="10" width="0.9921875" style="38" customWidth="1"/>
    <col min="11" max="11" width="0.55078125" style="38" customWidth="1"/>
    <col min="12" max="12" width="9.77734375" style="38" customWidth="1"/>
    <col min="13" max="13" width="40.77734375" style="38" customWidth="1"/>
    <col min="14" max="16384" width="9.77734375" style="38" customWidth="1"/>
  </cols>
  <sheetData>
    <row r="1" spans="1:11" ht="9.75" customHeight="1">
      <c r="A1" s="74"/>
      <c r="B1" s="74"/>
      <c r="C1" s="207"/>
      <c r="D1" s="79"/>
      <c r="E1" s="208"/>
      <c r="F1" s="208"/>
      <c r="G1" s="208"/>
      <c r="H1" s="208"/>
      <c r="I1" s="208"/>
      <c r="K1" s="39"/>
    </row>
    <row r="2" spans="1:11" ht="18">
      <c r="A2" s="70" t="s">
        <v>44</v>
      </c>
      <c r="B2" s="209" t="s">
        <v>44</v>
      </c>
      <c r="C2" s="95" t="s">
        <v>92</v>
      </c>
      <c r="D2" s="37"/>
      <c r="K2" s="39"/>
    </row>
    <row r="3" spans="1:11" ht="18">
      <c r="A3" s="70"/>
      <c r="B3" s="209"/>
      <c r="C3" s="95" t="s">
        <v>93</v>
      </c>
      <c r="D3" s="37"/>
      <c r="K3" s="39"/>
    </row>
    <row r="4" spans="1:11" ht="16.5" thickBot="1">
      <c r="A4" s="70"/>
      <c r="B4" s="209"/>
      <c r="C4" s="102"/>
      <c r="D4" s="71"/>
      <c r="K4" s="39"/>
    </row>
    <row r="5" spans="1:11" ht="16.5" thickTop="1">
      <c r="A5" s="210"/>
      <c r="B5" s="211"/>
      <c r="C5" s="97"/>
      <c r="D5" s="41"/>
      <c r="E5" s="41"/>
      <c r="F5" s="41"/>
      <c r="G5" s="42"/>
      <c r="H5" s="42"/>
      <c r="I5" s="43"/>
      <c r="K5" s="39"/>
    </row>
    <row r="6" spans="1:9" ht="15">
      <c r="A6" s="212"/>
      <c r="B6" s="114"/>
      <c r="C6" s="329" t="s">
        <v>520</v>
      </c>
      <c r="D6" s="44"/>
      <c r="E6" s="370" t="s">
        <v>2</v>
      </c>
      <c r="F6" s="370"/>
      <c r="G6" s="45"/>
      <c r="H6" s="46"/>
      <c r="I6" s="60"/>
    </row>
    <row r="7" spans="1:9" ht="15.75">
      <c r="A7" s="212"/>
      <c r="B7" s="114"/>
      <c r="C7" s="313" t="s">
        <v>521</v>
      </c>
      <c r="D7" s="48">
        <v>2003</v>
      </c>
      <c r="E7" s="48">
        <v>2004</v>
      </c>
      <c r="F7" s="48">
        <v>2005</v>
      </c>
      <c r="G7" s="48">
        <v>2006</v>
      </c>
      <c r="H7" s="49"/>
      <c r="I7" s="60"/>
    </row>
    <row r="8" spans="1:9" ht="18.75">
      <c r="A8" s="212"/>
      <c r="B8" s="114"/>
      <c r="C8" s="328" t="s">
        <v>522</v>
      </c>
      <c r="D8" s="322" t="s">
        <v>513</v>
      </c>
      <c r="E8" s="322" t="s">
        <v>513</v>
      </c>
      <c r="F8" s="322" t="s">
        <v>513</v>
      </c>
      <c r="G8" s="323" t="s">
        <v>512</v>
      </c>
      <c r="H8" s="213"/>
      <c r="I8" s="60"/>
    </row>
    <row r="9" spans="1:9" ht="10.5" customHeight="1" thickBot="1">
      <c r="A9" s="212"/>
      <c r="B9" s="114"/>
      <c r="C9" s="99"/>
      <c r="D9" s="122"/>
      <c r="E9" s="122"/>
      <c r="F9" s="122"/>
      <c r="G9" s="257"/>
      <c r="H9" s="214"/>
      <c r="I9" s="60"/>
    </row>
    <row r="10" spans="1:9" ht="17.25" thickBot="1" thickTop="1">
      <c r="A10" s="199" t="s">
        <v>370</v>
      </c>
      <c r="B10" s="114"/>
      <c r="C10" s="215" t="s">
        <v>489</v>
      </c>
      <c r="D10" s="276">
        <v>-3581</v>
      </c>
      <c r="E10" s="276">
        <v>-3764</v>
      </c>
      <c r="F10" s="276">
        <v>-4392</v>
      </c>
      <c r="G10" s="277">
        <v>-5182</v>
      </c>
      <c r="H10" s="293"/>
      <c r="I10" s="60"/>
    </row>
    <row r="11" spans="1:9" ht="6" customHeight="1" thickTop="1">
      <c r="A11" s="194"/>
      <c r="B11" s="114"/>
      <c r="C11" s="216"/>
      <c r="D11" s="61"/>
      <c r="E11" s="62"/>
      <c r="F11" s="62"/>
      <c r="G11" s="63"/>
      <c r="H11" s="290"/>
      <c r="I11" s="60"/>
    </row>
    <row r="12" spans="1:9" s="187" customFormat="1" ht="16.5" customHeight="1">
      <c r="A12" s="199" t="s">
        <v>371</v>
      </c>
      <c r="B12" s="217"/>
      <c r="C12" s="218" t="s">
        <v>112</v>
      </c>
      <c r="D12" s="333">
        <f>D13+D14+D15+D18+D21</f>
        <v>3732</v>
      </c>
      <c r="E12" s="333">
        <f>E13+E14+E15+E18+E21</f>
        <v>4213</v>
      </c>
      <c r="F12" s="333">
        <f>F13+F14+F15+F18+F21</f>
        <v>4072</v>
      </c>
      <c r="G12" s="334">
        <f>G13+G14+G15+G18+G21</f>
        <v>4693</v>
      </c>
      <c r="H12" s="300"/>
      <c r="I12" s="220"/>
    </row>
    <row r="13" spans="1:9" s="187" customFormat="1" ht="16.5" customHeight="1">
      <c r="A13" s="199" t="s">
        <v>372</v>
      </c>
      <c r="B13" s="221"/>
      <c r="C13" s="222" t="s">
        <v>99</v>
      </c>
      <c r="D13" s="295">
        <v>-432</v>
      </c>
      <c r="E13" s="295">
        <v>140</v>
      </c>
      <c r="F13" s="295">
        <v>115</v>
      </c>
      <c r="G13" s="296">
        <v>577</v>
      </c>
      <c r="H13" s="300"/>
      <c r="I13" s="220"/>
    </row>
    <row r="14" spans="1:9" s="187" customFormat="1" ht="16.5" customHeight="1">
      <c r="A14" s="199" t="s">
        <v>373</v>
      </c>
      <c r="B14" s="221"/>
      <c r="C14" s="222" t="s">
        <v>136</v>
      </c>
      <c r="D14" s="295">
        <v>831</v>
      </c>
      <c r="E14" s="295">
        <v>2270</v>
      </c>
      <c r="F14" s="295">
        <v>1656</v>
      </c>
      <c r="G14" s="296">
        <v>-849</v>
      </c>
      <c r="H14" s="300"/>
      <c r="I14" s="220"/>
    </row>
    <row r="15" spans="1:9" s="187" customFormat="1" ht="16.5" customHeight="1">
      <c r="A15" s="199" t="s">
        <v>374</v>
      </c>
      <c r="B15" s="221"/>
      <c r="C15" s="222" t="s">
        <v>45</v>
      </c>
      <c r="D15" s="296">
        <v>-344</v>
      </c>
      <c r="E15" s="296">
        <v>-1100</v>
      </c>
      <c r="F15" s="296">
        <v>-77</v>
      </c>
      <c r="G15" s="296">
        <v>-16</v>
      </c>
      <c r="H15" s="300"/>
      <c r="I15" s="220"/>
    </row>
    <row r="16" spans="1:9" s="187" customFormat="1" ht="16.5" customHeight="1">
      <c r="A16" s="199" t="s">
        <v>375</v>
      </c>
      <c r="B16" s="221"/>
      <c r="C16" s="223" t="s">
        <v>87</v>
      </c>
      <c r="D16" s="295">
        <v>65</v>
      </c>
      <c r="E16" s="295">
        <v>0</v>
      </c>
      <c r="F16" s="295">
        <v>7</v>
      </c>
      <c r="G16" s="296">
        <v>0</v>
      </c>
      <c r="H16" s="300"/>
      <c r="I16" s="220"/>
    </row>
    <row r="17" spans="1:9" s="187" customFormat="1" ht="16.5" customHeight="1">
      <c r="A17" s="199" t="s">
        <v>376</v>
      </c>
      <c r="B17" s="221"/>
      <c r="C17" s="222" t="s">
        <v>88</v>
      </c>
      <c r="D17" s="295">
        <v>-409</v>
      </c>
      <c r="E17" s="295">
        <v>-1100</v>
      </c>
      <c r="F17" s="295">
        <v>-84</v>
      </c>
      <c r="G17" s="296">
        <v>-16</v>
      </c>
      <c r="H17" s="300"/>
      <c r="I17" s="220"/>
    </row>
    <row r="18" spans="1:9" s="187" customFormat="1" ht="16.5" customHeight="1">
      <c r="A18" s="199" t="s">
        <v>377</v>
      </c>
      <c r="B18" s="221"/>
      <c r="C18" s="223" t="s">
        <v>46</v>
      </c>
      <c r="D18" s="296">
        <v>3590</v>
      </c>
      <c r="E18" s="296">
        <v>2636</v>
      </c>
      <c r="F18" s="296">
        <v>2647</v>
      </c>
      <c r="G18" s="296">
        <v>4961</v>
      </c>
      <c r="H18" s="300"/>
      <c r="I18" s="220"/>
    </row>
    <row r="19" spans="1:9" s="187" customFormat="1" ht="16.5" customHeight="1">
      <c r="A19" s="199" t="s">
        <v>378</v>
      </c>
      <c r="B19" s="221"/>
      <c r="C19" s="223" t="s">
        <v>87</v>
      </c>
      <c r="D19" s="295">
        <v>3590</v>
      </c>
      <c r="E19" s="295">
        <v>2636</v>
      </c>
      <c r="F19" s="295">
        <v>2647</v>
      </c>
      <c r="G19" s="296">
        <v>4961</v>
      </c>
      <c r="H19" s="300"/>
      <c r="I19" s="220"/>
    </row>
    <row r="20" spans="1:9" s="187" customFormat="1" ht="16.5" customHeight="1">
      <c r="A20" s="199" t="s">
        <v>379</v>
      </c>
      <c r="B20" s="221"/>
      <c r="C20" s="222" t="s">
        <v>88</v>
      </c>
      <c r="D20" s="295">
        <v>0</v>
      </c>
      <c r="E20" s="295">
        <v>0</v>
      </c>
      <c r="F20" s="295">
        <v>0</v>
      </c>
      <c r="G20" s="296">
        <v>0</v>
      </c>
      <c r="H20" s="300"/>
      <c r="I20" s="220"/>
    </row>
    <row r="21" spans="1:9" s="187" customFormat="1" ht="16.5" customHeight="1">
      <c r="A21" s="199" t="s">
        <v>380</v>
      </c>
      <c r="B21" s="221"/>
      <c r="C21" s="222" t="s">
        <v>100</v>
      </c>
      <c r="D21" s="295">
        <v>87</v>
      </c>
      <c r="E21" s="295">
        <v>267</v>
      </c>
      <c r="F21" s="295">
        <v>-269</v>
      </c>
      <c r="G21" s="296">
        <v>20</v>
      </c>
      <c r="H21" s="300"/>
      <c r="I21" s="220"/>
    </row>
    <row r="22" spans="1:9" s="187" customFormat="1" ht="16.5" customHeight="1">
      <c r="A22" s="194"/>
      <c r="B22" s="221"/>
      <c r="C22" s="222"/>
      <c r="D22" s="224"/>
      <c r="E22" s="225"/>
      <c r="F22" s="225"/>
      <c r="G22" s="226"/>
      <c r="H22" s="300"/>
      <c r="I22" s="220"/>
    </row>
    <row r="23" spans="1:9" s="187" customFormat="1" ht="16.5" customHeight="1">
      <c r="A23" s="199" t="s">
        <v>381</v>
      </c>
      <c r="B23" s="221"/>
      <c r="C23" s="218" t="s">
        <v>146</v>
      </c>
      <c r="D23" s="334">
        <f>D24+D25+D27+D28+D29+D31+D32+D33</f>
        <v>-353</v>
      </c>
      <c r="E23" s="334">
        <f>E24+E25+E27+E28+E29+E31+E32+E33</f>
        <v>-153</v>
      </c>
      <c r="F23" s="334">
        <f>F24+F25+F27+F28+F29+F31+F32+F33</f>
        <v>-99</v>
      </c>
      <c r="G23" s="334">
        <f>G24+G25+G27+G28+G29+G31+G32+G33</f>
        <v>307</v>
      </c>
      <c r="H23" s="300"/>
      <c r="I23" s="220"/>
    </row>
    <row r="24" spans="1:9" s="187" customFormat="1" ht="16.5" customHeight="1">
      <c r="A24" s="199" t="s">
        <v>382</v>
      </c>
      <c r="B24" s="221"/>
      <c r="C24" s="222" t="s">
        <v>109</v>
      </c>
      <c r="D24" s="295">
        <v>-277</v>
      </c>
      <c r="E24" s="295">
        <v>124</v>
      </c>
      <c r="F24" s="295">
        <v>16</v>
      </c>
      <c r="G24" s="296">
        <v>360</v>
      </c>
      <c r="H24" s="300"/>
      <c r="I24" s="220"/>
    </row>
    <row r="25" spans="1:9" s="187" customFormat="1" ht="16.5" customHeight="1">
      <c r="A25" s="199" t="s">
        <v>383</v>
      </c>
      <c r="B25" s="221"/>
      <c r="C25" s="222" t="s">
        <v>145</v>
      </c>
      <c r="D25" s="295">
        <v>-76</v>
      </c>
      <c r="E25" s="295">
        <v>-277</v>
      </c>
      <c r="F25" s="295">
        <v>-115</v>
      </c>
      <c r="G25" s="296">
        <v>-53</v>
      </c>
      <c r="H25" s="300"/>
      <c r="I25" s="220"/>
    </row>
    <row r="26" spans="1:9" s="187" customFormat="1" ht="16.5" customHeight="1">
      <c r="A26" s="194"/>
      <c r="B26" s="221"/>
      <c r="C26" s="227"/>
      <c r="D26" s="219"/>
      <c r="E26" s="228"/>
      <c r="F26" s="225"/>
      <c r="G26" s="226"/>
      <c r="H26" s="300"/>
      <c r="I26" s="220"/>
    </row>
    <row r="27" spans="1:9" s="187" customFormat="1" ht="16.5" customHeight="1">
      <c r="A27" s="199" t="s">
        <v>384</v>
      </c>
      <c r="B27" s="221"/>
      <c r="C27" s="227" t="s">
        <v>143</v>
      </c>
      <c r="D27" s="295" t="s">
        <v>491</v>
      </c>
      <c r="E27" s="295" t="s">
        <v>491</v>
      </c>
      <c r="F27" s="295" t="s">
        <v>491</v>
      </c>
      <c r="G27" s="296" t="s">
        <v>491</v>
      </c>
      <c r="H27" s="301"/>
      <c r="I27" s="220"/>
    </row>
    <row r="28" spans="1:9" s="187" customFormat="1" ht="16.5" customHeight="1">
      <c r="A28" s="199" t="s">
        <v>385</v>
      </c>
      <c r="B28" s="221"/>
      <c r="C28" s="222" t="s">
        <v>137</v>
      </c>
      <c r="D28" s="298">
        <v>0</v>
      </c>
      <c r="E28" s="298">
        <v>0</v>
      </c>
      <c r="F28" s="298">
        <v>0</v>
      </c>
      <c r="G28" s="336">
        <v>0</v>
      </c>
      <c r="H28" s="300"/>
      <c r="I28" s="220"/>
    </row>
    <row r="29" spans="1:9" s="187" customFormat="1" ht="16.5" customHeight="1">
      <c r="A29" s="199" t="s">
        <v>386</v>
      </c>
      <c r="B29" s="221"/>
      <c r="C29" s="223" t="s">
        <v>144</v>
      </c>
      <c r="D29" s="296" t="s">
        <v>491</v>
      </c>
      <c r="E29" s="296" t="s">
        <v>491</v>
      </c>
      <c r="F29" s="296" t="s">
        <v>491</v>
      </c>
      <c r="G29" s="296" t="s">
        <v>491</v>
      </c>
      <c r="H29" s="300"/>
      <c r="I29" s="220"/>
    </row>
    <row r="30" spans="1:9" s="187" customFormat="1" ht="16.5" customHeight="1">
      <c r="A30" s="194"/>
      <c r="B30" s="221"/>
      <c r="C30" s="227"/>
      <c r="D30" s="219"/>
      <c r="E30" s="228"/>
      <c r="F30" s="228"/>
      <c r="G30" s="229"/>
      <c r="H30" s="300"/>
      <c r="I30" s="220"/>
    </row>
    <row r="31" spans="1:9" s="187" customFormat="1" ht="16.5" customHeight="1">
      <c r="A31" s="199" t="s">
        <v>387</v>
      </c>
      <c r="B31" s="221"/>
      <c r="C31" s="222" t="s">
        <v>121</v>
      </c>
      <c r="D31" s="295">
        <v>0</v>
      </c>
      <c r="E31" s="295">
        <v>0</v>
      </c>
      <c r="F31" s="295">
        <v>0</v>
      </c>
      <c r="G31" s="296">
        <v>0</v>
      </c>
      <c r="H31" s="300"/>
      <c r="I31" s="220"/>
    </row>
    <row r="32" spans="1:9" s="187" customFormat="1" ht="16.5" customHeight="1">
      <c r="A32" s="199" t="s">
        <v>388</v>
      </c>
      <c r="B32" s="221"/>
      <c r="C32" s="222" t="s">
        <v>117</v>
      </c>
      <c r="D32" s="295">
        <v>0</v>
      </c>
      <c r="E32" s="295">
        <v>0</v>
      </c>
      <c r="F32" s="295">
        <v>0</v>
      </c>
      <c r="G32" s="296">
        <v>0</v>
      </c>
      <c r="H32" s="300"/>
      <c r="I32" s="220"/>
    </row>
    <row r="33" spans="1:9" s="187" customFormat="1" ht="16.5" customHeight="1">
      <c r="A33" s="199" t="s">
        <v>389</v>
      </c>
      <c r="B33" s="221"/>
      <c r="C33" s="222" t="s">
        <v>118</v>
      </c>
      <c r="D33" s="298">
        <v>0</v>
      </c>
      <c r="E33" s="298">
        <v>0</v>
      </c>
      <c r="F33" s="298">
        <v>0</v>
      </c>
      <c r="G33" s="336">
        <v>0</v>
      </c>
      <c r="H33" s="300"/>
      <c r="I33" s="220"/>
    </row>
    <row r="34" spans="1:9" s="187" customFormat="1" ht="16.5" customHeight="1">
      <c r="A34" s="194"/>
      <c r="B34" s="221"/>
      <c r="C34" s="227"/>
      <c r="D34" s="224"/>
      <c r="E34" s="225"/>
      <c r="F34" s="225"/>
      <c r="G34" s="226"/>
      <c r="H34" s="300"/>
      <c r="I34" s="220"/>
    </row>
    <row r="35" spans="1:9" s="187" customFormat="1" ht="16.5" customHeight="1">
      <c r="A35" s="199" t="s">
        <v>390</v>
      </c>
      <c r="B35" s="221"/>
      <c r="C35" s="230" t="s">
        <v>110</v>
      </c>
      <c r="D35" s="296">
        <v>202</v>
      </c>
      <c r="E35" s="296">
        <v>-329</v>
      </c>
      <c r="F35" s="296">
        <v>384</v>
      </c>
      <c r="G35" s="296">
        <v>182</v>
      </c>
      <c r="H35" s="300"/>
      <c r="I35" s="220"/>
    </row>
    <row r="36" spans="1:9" s="187" customFormat="1" ht="16.5" customHeight="1">
      <c r="A36" s="199" t="s">
        <v>391</v>
      </c>
      <c r="B36" s="221"/>
      <c r="C36" s="231" t="s">
        <v>485</v>
      </c>
      <c r="D36" s="295">
        <v>202</v>
      </c>
      <c r="E36" s="295">
        <v>-329</v>
      </c>
      <c r="F36" s="295">
        <v>384</v>
      </c>
      <c r="G36" s="296">
        <v>182</v>
      </c>
      <c r="H36" s="300"/>
      <c r="I36" s="220"/>
    </row>
    <row r="37" spans="1:9" s="187" customFormat="1" ht="16.5" customHeight="1">
      <c r="A37" s="199" t="s">
        <v>392</v>
      </c>
      <c r="B37" s="221"/>
      <c r="C37" s="222" t="s">
        <v>108</v>
      </c>
      <c r="D37" s="295">
        <v>0</v>
      </c>
      <c r="E37" s="295">
        <v>0</v>
      </c>
      <c r="F37" s="295">
        <v>0</v>
      </c>
      <c r="G37" s="296">
        <v>0</v>
      </c>
      <c r="H37" s="300"/>
      <c r="I37" s="220"/>
    </row>
    <row r="38" spans="1:9" s="187" customFormat="1" ht="13.5" customHeight="1" thickBot="1">
      <c r="A38" s="212"/>
      <c r="B38" s="221"/>
      <c r="C38" s="222"/>
      <c r="D38" s="232"/>
      <c r="E38" s="233"/>
      <c r="F38" s="233"/>
      <c r="G38" s="261"/>
      <c r="H38" s="304"/>
      <c r="I38" s="220"/>
    </row>
    <row r="39" spans="1:9" s="187" customFormat="1" ht="19.5" customHeight="1" thickBot="1" thickTop="1">
      <c r="A39" s="234" t="s">
        <v>393</v>
      </c>
      <c r="B39" s="221"/>
      <c r="C39" s="215" t="s">
        <v>142</v>
      </c>
      <c r="D39" s="299">
        <v>0</v>
      </c>
      <c r="E39" s="299">
        <v>-33</v>
      </c>
      <c r="F39" s="299">
        <v>-35</v>
      </c>
      <c r="G39" s="337">
        <v>0</v>
      </c>
      <c r="H39" s="303"/>
      <c r="I39" s="220"/>
    </row>
    <row r="40" spans="1:9" ht="9" customHeight="1" thickBot="1" thickTop="1">
      <c r="A40" s="212"/>
      <c r="B40" s="114"/>
      <c r="C40" s="235"/>
      <c r="D40" s="236"/>
      <c r="E40" s="236"/>
      <c r="F40" s="236"/>
      <c r="G40" s="236"/>
      <c r="H40" s="306"/>
      <c r="I40" s="60"/>
    </row>
    <row r="41" spans="1:9" ht="9" customHeight="1" thickBot="1" thickTop="1">
      <c r="A41" s="212"/>
      <c r="B41" s="114"/>
      <c r="C41" s="237"/>
      <c r="D41" s="238"/>
      <c r="E41" s="239"/>
      <c r="F41" s="239"/>
      <c r="G41" s="239"/>
      <c r="H41" s="307"/>
      <c r="I41" s="60"/>
    </row>
    <row r="42" spans="1:9" ht="17.25" thickBot="1" thickTop="1">
      <c r="A42" s="234" t="s">
        <v>394</v>
      </c>
      <c r="B42" s="114"/>
      <c r="C42" s="215" t="s">
        <v>106</v>
      </c>
      <c r="D42" s="276">
        <v>-4584</v>
      </c>
      <c r="E42" s="276">
        <v>-3863</v>
      </c>
      <c r="F42" s="276">
        <v>-3747</v>
      </c>
      <c r="G42" s="277">
        <v>-3128</v>
      </c>
      <c r="H42" s="293"/>
      <c r="I42" s="60"/>
    </row>
    <row r="43" spans="1:9" ht="15.75" thickTop="1">
      <c r="A43" s="199" t="s">
        <v>395</v>
      </c>
      <c r="B43" s="114"/>
      <c r="C43" s="222" t="s">
        <v>132</v>
      </c>
      <c r="D43" s="278">
        <v>69</v>
      </c>
      <c r="E43" s="278">
        <v>36</v>
      </c>
      <c r="F43" s="278">
        <v>1</v>
      </c>
      <c r="G43" s="278">
        <v>1</v>
      </c>
      <c r="H43" s="291"/>
      <c r="I43" s="60"/>
    </row>
    <row r="44" spans="1:9" ht="15">
      <c r="A44" s="199" t="s">
        <v>396</v>
      </c>
      <c r="B44" s="114"/>
      <c r="C44" s="222" t="s">
        <v>133</v>
      </c>
      <c r="D44" s="278">
        <v>4653</v>
      </c>
      <c r="E44" s="278">
        <v>3899</v>
      </c>
      <c r="F44" s="278">
        <v>3748</v>
      </c>
      <c r="G44" s="278">
        <v>3129</v>
      </c>
      <c r="H44" s="308"/>
      <c r="I44" s="60"/>
    </row>
    <row r="45" spans="1:9" ht="9.75" customHeight="1" thickBot="1">
      <c r="A45" s="212"/>
      <c r="B45" s="114"/>
      <c r="C45" s="223"/>
      <c r="D45" s="62"/>
      <c r="E45" s="62"/>
      <c r="F45" s="62"/>
      <c r="G45" s="62"/>
      <c r="H45" s="240"/>
      <c r="I45" s="60"/>
    </row>
    <row r="46" spans="1:11" ht="20.25" thickBot="1" thickTop="1">
      <c r="A46" s="212"/>
      <c r="B46" s="114"/>
      <c r="C46" s="241" t="s">
        <v>119</v>
      </c>
      <c r="D46" s="242"/>
      <c r="E46" s="242"/>
      <c r="F46" s="242"/>
      <c r="G46" s="242"/>
      <c r="H46" s="243"/>
      <c r="I46" s="60"/>
      <c r="K46" s="39"/>
    </row>
    <row r="47" spans="1:11" ht="8.25" customHeight="1" thickTop="1">
      <c r="A47" s="212"/>
      <c r="B47" s="114"/>
      <c r="C47" s="244"/>
      <c r="D47" s="245"/>
      <c r="E47" s="246"/>
      <c r="F47" s="246"/>
      <c r="G47" s="246"/>
      <c r="H47" s="246"/>
      <c r="I47" s="60"/>
      <c r="K47" s="39"/>
    </row>
    <row r="48" spans="1:11" ht="15.75">
      <c r="A48" s="212"/>
      <c r="B48" s="114"/>
      <c r="C48" s="98" t="s">
        <v>47</v>
      </c>
      <c r="D48" s="39"/>
      <c r="E48" s="53"/>
      <c r="F48" s="53"/>
      <c r="G48" s="39" t="s">
        <v>48</v>
      </c>
      <c r="H48" s="53"/>
      <c r="I48" s="60"/>
      <c r="K48" s="39"/>
    </row>
    <row r="49" spans="1:11" ht="15.75">
      <c r="A49" s="212"/>
      <c r="B49" s="114"/>
      <c r="C49" s="98" t="s">
        <v>125</v>
      </c>
      <c r="D49" s="39"/>
      <c r="E49" s="53"/>
      <c r="F49" s="53"/>
      <c r="G49" s="39" t="s">
        <v>114</v>
      </c>
      <c r="H49" s="53"/>
      <c r="I49" s="60"/>
      <c r="K49" s="39"/>
    </row>
    <row r="50" spans="1:11" ht="15.75">
      <c r="A50" s="212"/>
      <c r="B50" s="114"/>
      <c r="C50" s="98" t="s">
        <v>115</v>
      </c>
      <c r="D50" s="358"/>
      <c r="E50" s="359"/>
      <c r="F50" s="359"/>
      <c r="G50" s="358" t="s">
        <v>116</v>
      </c>
      <c r="H50" s="359"/>
      <c r="I50" s="60"/>
      <c r="K50" s="39"/>
    </row>
    <row r="51" spans="1:11" ht="9.75" customHeight="1" thickBot="1">
      <c r="A51" s="247"/>
      <c r="B51" s="248"/>
      <c r="C51" s="249"/>
      <c r="D51" s="360"/>
      <c r="E51" s="361"/>
      <c r="F51" s="361"/>
      <c r="G51" s="361"/>
      <c r="H51" s="361"/>
      <c r="I51" s="73"/>
      <c r="K51" s="39"/>
    </row>
    <row r="52" spans="1:11" ht="16.5" thickTop="1">
      <c r="A52" s="70"/>
      <c r="B52" s="250"/>
      <c r="C52" s="98"/>
      <c r="D52" s="358"/>
      <c r="E52" s="358"/>
      <c r="F52" s="358"/>
      <c r="G52" s="358"/>
      <c r="H52" s="358"/>
      <c r="I52" s="39"/>
      <c r="J52" s="39"/>
      <c r="K52" s="39"/>
    </row>
    <row r="53" spans="4:8" ht="15">
      <c r="D53" s="362"/>
      <c r="E53" s="362"/>
      <c r="F53" s="362"/>
      <c r="G53" s="362"/>
      <c r="H53" s="362"/>
    </row>
    <row r="54" spans="2:9" ht="15">
      <c r="B54" s="179" t="s">
        <v>157</v>
      </c>
      <c r="C54" s="105"/>
      <c r="D54" s="363"/>
      <c r="E54" s="363"/>
      <c r="F54" s="363"/>
      <c r="G54" s="363"/>
      <c r="H54" s="363"/>
      <c r="I54" s="78"/>
    </row>
    <row r="55" spans="2:9" ht="15.75">
      <c r="B55" s="251"/>
      <c r="C55" s="252" t="s">
        <v>457</v>
      </c>
      <c r="D55" s="357">
        <f>IF(D39="M",0,D39)-IF(D10="M",0,D10)-IF(D12="M",0,D12)-IF(D23="M",0,D23)-IF(D35="M",0,D35)</f>
        <v>0</v>
      </c>
      <c r="E55" s="357">
        <f>IF(E39="M",0,E39)-IF(E10="M",0,E10)-IF(E12="M",0,E12)-IF(E23="M",0,E23)-IF(E35="M",0,E35)</f>
        <v>0</v>
      </c>
      <c r="F55" s="357">
        <f>IF(F39="M",0,F39)-IF(F10="M",0,F10)-IF(F12="M",0,F12)-IF(F23="M",0,F23)-IF(F35="M",0,F35)</f>
        <v>0</v>
      </c>
      <c r="G55" s="357">
        <f>IF(G39="M",0,G39)-IF(G10="M",0,G10)-IF(G12="M",0,G12)-IF(G23="M",0,G23)-IF(G35="M",0,G35)</f>
        <v>0</v>
      </c>
      <c r="H55" s="79"/>
      <c r="I55" s="80"/>
    </row>
    <row r="56" spans="2:9" ht="15.75">
      <c r="B56" s="251"/>
      <c r="C56" s="252" t="s">
        <v>458</v>
      </c>
      <c r="D56" s="357">
        <f>IF(D12="M",0,D12)-IF(D13="M",0,D13)-IF(D14="M",0,D14)-IF(D15="M",0,D15)-IF(D18="M",0,D18)-IF(D21="M",0,D21)</f>
        <v>0</v>
      </c>
      <c r="E56" s="357">
        <f>IF(E12="M",0,E12)-IF(E13="M",0,E13)-IF(E14="M",0,E14)-IF(E15="M",0,E15)-IF(E18="M",0,E18)-IF(E21="M",0,E21)</f>
        <v>0</v>
      </c>
      <c r="F56" s="357">
        <f>IF(F12="M",0,F12)-IF(F13="M",0,F13)-IF(F14="M",0,F14)-IF(F15="M",0,F15)-IF(F18="M",0,F18)-IF(F21="M",0,F21)</f>
        <v>0</v>
      </c>
      <c r="G56" s="357">
        <f>IF(G12="M",0,G12)-IF(G13="M",0,G13)-IF(G14="M",0,G14)-IF(G15="M",0,G15)-IF(G18="M",0,G18)-IF(G21="M",0,G21)</f>
        <v>0</v>
      </c>
      <c r="H56" s="79"/>
      <c r="I56" s="80"/>
    </row>
    <row r="57" spans="2:9" ht="15.75">
      <c r="B57" s="251"/>
      <c r="C57" s="252" t="s">
        <v>459</v>
      </c>
      <c r="D57" s="357">
        <f>IF(D15="M",0,D15)-IF(D16="M",0,D16)-IF(D17="M",0,D17)</f>
        <v>0</v>
      </c>
      <c r="E57" s="357">
        <f>IF(E15="M",0,E15)-IF(E16="M",0,E16)-IF(E17="M",0,E17)</f>
        <v>0</v>
      </c>
      <c r="F57" s="357">
        <f>IF(F15="M",0,F15)-IF(F16="M",0,F16)-IF(F17="M",0,F17)</f>
        <v>0</v>
      </c>
      <c r="G57" s="357">
        <f>IF(G15="M",0,G15)-IF(G16="M",0,G16)-IF(G17="M",0,G17)</f>
        <v>0</v>
      </c>
      <c r="H57" s="79"/>
      <c r="I57" s="80"/>
    </row>
    <row r="58" spans="2:9" ht="15.75">
      <c r="B58" s="251"/>
      <c r="C58" s="252" t="s">
        <v>460</v>
      </c>
      <c r="D58" s="357">
        <f>IF(D18="M",0,D18)-IF(D19="M",0,D19)-IF(D20="M",0,D20)</f>
        <v>0</v>
      </c>
      <c r="E58" s="357">
        <f>IF(E18="M",0,E18)-IF(E19="M",0,E19)-IF(E20="M",0,E20)</f>
        <v>0</v>
      </c>
      <c r="F58" s="357">
        <f>IF(F18="M",0,F18)-IF(F19="M",0,F19)-IF(F20="M",0,F20)</f>
        <v>0</v>
      </c>
      <c r="G58" s="357">
        <f>IF(G18="M",0,G18)-IF(G19="M",0,G19)-IF(G20="M",0,G20)</f>
        <v>0</v>
      </c>
      <c r="H58" s="79"/>
      <c r="I58" s="80"/>
    </row>
    <row r="59" spans="2:9" ht="23.25">
      <c r="B59" s="251"/>
      <c r="C59" s="252" t="s">
        <v>461</v>
      </c>
      <c r="D59" s="357">
        <f>IF(D23="M",0,D23)-IF(D24="M",0,D24)-IF(D25="M",0,D25)-IF(D27="M",0,D27)-IF(D28="M",0,D28)-IF(D29="M",0,D29)-IF(D31="M",0,D31)-IF(D32="M",0,D32)-IF(D33="M",0,D33)</f>
        <v>0</v>
      </c>
      <c r="E59" s="357">
        <f>IF(E23="M",0,E23)-IF(E24="M",0,E24)-IF(E25="M",0,E25)-IF(E27="M",0,E27)-IF(E28="M",0,E28)-IF(E29="M",0,E29)-IF(E31="M",0,E31)-IF(E32="M",0,E32)-IF(E33="M",0,E33)</f>
        <v>0</v>
      </c>
      <c r="F59" s="357">
        <f>IF(F23="M",0,F23)-IF(F24="M",0,F24)-IF(F25="M",0,F25)-IF(F27="M",0,F27)-IF(F28="M",0,F28)-IF(F29="M",0,F29)-IF(F31="M",0,F31)-IF(F32="M",0,F32)-IF(F33="M",0,F33)</f>
        <v>0</v>
      </c>
      <c r="G59" s="357">
        <f>IF(G23="M",0,G23)-IF(G24="M",0,G24)-IF(G25="M",0,G25)-IF(G27="M",0,G27)-IF(G28="M",0,G28)-IF(G29="M",0,G29)-IF(G31="M",0,G31)-IF(G32="M",0,G32)-IF(G33="M",0,G33)</f>
        <v>0</v>
      </c>
      <c r="H59" s="79"/>
      <c r="I59" s="80"/>
    </row>
    <row r="60" spans="2:9" ht="15.75">
      <c r="B60" s="251"/>
      <c r="C60" s="252" t="s">
        <v>462</v>
      </c>
      <c r="D60" s="357">
        <f>IF(D35="M",0,D35)-IF(D36="M",0,D36)-IF(D37="M",0,D37)</f>
        <v>0</v>
      </c>
      <c r="E60" s="357">
        <f>IF(E35="M",0,E35)-IF(E36="M",0,E36)-IF(E37="M",0,E37)</f>
        <v>0</v>
      </c>
      <c r="F60" s="357">
        <f>IF(F35="M",0,F35)-IF(F36="M",0,F36)-IF(F37="M",0,F37)</f>
        <v>0</v>
      </c>
      <c r="G60" s="357">
        <f>IF(G35="M",0,G35)-IF(G36="M",0,G36)-IF(G37="M",0,G37)</f>
        <v>0</v>
      </c>
      <c r="H60" s="79"/>
      <c r="I60" s="80"/>
    </row>
    <row r="61" spans="2:9" ht="15.75">
      <c r="B61" s="251"/>
      <c r="C61" s="252" t="s">
        <v>463</v>
      </c>
      <c r="D61" s="355"/>
      <c r="E61" s="355"/>
      <c r="F61" s="355"/>
      <c r="G61" s="355"/>
      <c r="H61" s="79"/>
      <c r="I61" s="80"/>
    </row>
    <row r="62" spans="2:9" ht="15.75">
      <c r="B62" s="251"/>
      <c r="C62" s="252" t="s">
        <v>465</v>
      </c>
      <c r="D62" s="357">
        <f>IF(D42="M",0,D42)-IF(D43="M",0,D43)+IF(D44="M",0,D44)</f>
        <v>0</v>
      </c>
      <c r="E62" s="357">
        <f>IF(E42="M",0,E42)-IF(E43="M",0,E43)+IF(E44="M",0,E44)</f>
        <v>0</v>
      </c>
      <c r="F62" s="357">
        <f>IF(F42="M",0,F42)-IF(F43="M",0,F43)+IF(F44="M",0,F44)</f>
        <v>0</v>
      </c>
      <c r="G62" s="357">
        <f>IF(G42="M",0,G42)-IF(G43="M",0,G43)+IF(G44="M",0,G44)</f>
        <v>0</v>
      </c>
      <c r="H62" s="79"/>
      <c r="I62" s="80"/>
    </row>
    <row r="63" spans="2:9" ht="15.75">
      <c r="B63" s="253" t="s">
        <v>408</v>
      </c>
      <c r="C63" s="254"/>
      <c r="D63" s="355"/>
      <c r="E63" s="355"/>
      <c r="F63" s="355"/>
      <c r="G63" s="355"/>
      <c r="H63" s="79"/>
      <c r="I63" s="80"/>
    </row>
    <row r="64" spans="2:9" ht="15.75">
      <c r="B64" s="255"/>
      <c r="C64" s="256" t="s">
        <v>464</v>
      </c>
      <c r="D64" s="365">
        <f>IF('Table 1'!E14="M",0,'Table 1'!E14)+IF('Table 3E'!D10="M",0,'Table 3E'!D10)</f>
        <v>0</v>
      </c>
      <c r="E64" s="365">
        <f>IF('Table 1'!F14="M",0,'Table 1'!F14)+IF('Table 3E'!E10="M",0,'Table 3E'!E10)</f>
        <v>0</v>
      </c>
      <c r="F64" s="365">
        <f>IF('Table 1'!G14="M",0,'Table 1'!G14)+IF('Table 3E'!F10="M",0,'Table 3E'!F10)</f>
        <v>0</v>
      </c>
      <c r="G64" s="365">
        <f>IF('Table 1'!H14="M",0,'Table 1'!H14)+IF('Table 3E'!G10="M",0,'Table 3E'!G10)</f>
        <v>0</v>
      </c>
      <c r="H64" s="81"/>
      <c r="I64" s="8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H8" sqref="H8"/>
    </sheetView>
  </sheetViews>
  <sheetFormatPr defaultColWidth="9.77734375" defaultRowHeight="15"/>
  <cols>
    <col min="1" max="1" width="18.88671875" style="53" hidden="1" customWidth="1"/>
    <col min="2" max="2" width="9.77734375" style="38" customWidth="1"/>
    <col min="3" max="3" width="40.77734375" style="38" customWidth="1"/>
    <col min="4" max="4" width="19.99609375" style="38" customWidth="1"/>
    <col min="5" max="16384" width="9.77734375" style="38" customWidth="1"/>
  </cols>
  <sheetData>
    <row r="1" ht="7.5" customHeight="1"/>
    <row r="2" spans="2:4" ht="18">
      <c r="B2" s="191" t="s">
        <v>1</v>
      </c>
      <c r="D2" s="192"/>
    </row>
    <row r="3" ht="15.75" thickBot="1"/>
    <row r="4" spans="1:10" ht="16.5" thickTop="1">
      <c r="A4" s="193"/>
      <c r="B4" s="109"/>
      <c r="C4" s="111"/>
      <c r="D4" s="111"/>
      <c r="E4" s="112"/>
      <c r="F4" s="112"/>
      <c r="G4" s="112"/>
      <c r="H4" s="112"/>
      <c r="I4" s="112"/>
      <c r="J4" s="113"/>
    </row>
    <row r="5" spans="1:10" ht="18.75">
      <c r="A5" s="194"/>
      <c r="B5" s="115"/>
      <c r="C5" s="332" t="s">
        <v>520</v>
      </c>
      <c r="E5" s="117" t="s">
        <v>2</v>
      </c>
      <c r="F5" s="118"/>
      <c r="G5" s="119"/>
      <c r="H5" s="118"/>
      <c r="I5" s="120"/>
      <c r="J5" s="121"/>
    </row>
    <row r="6" spans="1:10" ht="15.75">
      <c r="A6" s="194"/>
      <c r="B6" s="115"/>
      <c r="C6" s="28" t="s">
        <v>523</v>
      </c>
      <c r="D6" s="68"/>
      <c r="E6" s="48">
        <v>2003</v>
      </c>
      <c r="F6" s="48">
        <v>2004</v>
      </c>
      <c r="G6" s="48">
        <v>2005</v>
      </c>
      <c r="H6" s="48">
        <v>2006</v>
      </c>
      <c r="I6" s="48">
        <v>2007</v>
      </c>
      <c r="J6" s="121"/>
    </row>
    <row r="7" spans="1:10" ht="15.75">
      <c r="A7" s="194"/>
      <c r="B7" s="115"/>
      <c r="C7" s="332" t="s">
        <v>522</v>
      </c>
      <c r="D7" s="195"/>
      <c r="E7" s="324" t="s">
        <v>513</v>
      </c>
      <c r="F7" s="324" t="s">
        <v>513</v>
      </c>
      <c r="G7" s="324" t="s">
        <v>512</v>
      </c>
      <c r="H7" s="324" t="s">
        <v>512</v>
      </c>
      <c r="I7" s="196" t="s">
        <v>49</v>
      </c>
      <c r="J7" s="121"/>
    </row>
    <row r="8" spans="1:10" ht="16.5" thickBot="1">
      <c r="A8" s="194"/>
      <c r="B8" s="197" t="s">
        <v>50</v>
      </c>
      <c r="C8" s="148"/>
      <c r="D8" s="152"/>
      <c r="E8" s="198"/>
      <c r="F8" s="198"/>
      <c r="G8" s="198"/>
      <c r="H8" s="198"/>
      <c r="I8" s="198"/>
      <c r="J8" s="121"/>
    </row>
    <row r="9" spans="1:10" ht="15.75">
      <c r="A9" s="194"/>
      <c r="B9" s="197" t="s">
        <v>51</v>
      </c>
      <c r="C9" s="142"/>
      <c r="D9" s="142"/>
      <c r="E9" s="129"/>
      <c r="F9" s="129"/>
      <c r="G9" s="129"/>
      <c r="H9" s="129"/>
      <c r="I9" s="129"/>
      <c r="J9" s="121"/>
    </row>
    <row r="10" spans="1:10" ht="15.75">
      <c r="A10" s="199" t="s">
        <v>397</v>
      </c>
      <c r="B10" s="200">
        <v>2</v>
      </c>
      <c r="C10" s="201" t="s">
        <v>52</v>
      </c>
      <c r="D10" s="201"/>
      <c r="E10" s="33">
        <v>2275</v>
      </c>
      <c r="F10" s="33">
        <v>2360</v>
      </c>
      <c r="G10" s="33">
        <v>2708</v>
      </c>
      <c r="H10" s="33">
        <v>2896</v>
      </c>
      <c r="I10" s="33" t="s">
        <v>502</v>
      </c>
      <c r="J10" s="121"/>
    </row>
    <row r="11" spans="1:10" ht="16.5" thickBot="1">
      <c r="A11" s="199"/>
      <c r="B11" s="200"/>
      <c r="C11" s="39"/>
      <c r="D11" s="39"/>
      <c r="E11" s="39"/>
      <c r="F11" s="39"/>
      <c r="G11" s="39"/>
      <c r="H11" s="39"/>
      <c r="I11" s="39"/>
      <c r="J11" s="121"/>
    </row>
    <row r="12" spans="1:10" ht="15.75">
      <c r="A12" s="199"/>
      <c r="B12" s="200"/>
      <c r="C12" s="129"/>
      <c r="D12" s="129"/>
      <c r="E12" s="142"/>
      <c r="F12" s="142"/>
      <c r="G12" s="142"/>
      <c r="H12" s="142"/>
      <c r="I12" s="142"/>
      <c r="J12" s="121"/>
    </row>
    <row r="13" spans="1:10" ht="15.75">
      <c r="A13" s="194"/>
      <c r="B13" s="200">
        <v>3</v>
      </c>
      <c r="C13" s="201" t="s">
        <v>53</v>
      </c>
      <c r="D13" s="201"/>
      <c r="E13" s="39"/>
      <c r="F13" s="39"/>
      <c r="G13" s="39"/>
      <c r="H13" s="39"/>
      <c r="I13" s="39"/>
      <c r="J13" s="121"/>
    </row>
    <row r="14" spans="1:10" ht="15">
      <c r="A14" s="194"/>
      <c r="B14" s="200"/>
      <c r="J14" s="121"/>
    </row>
    <row r="15" spans="1:10" ht="15">
      <c r="A15" s="194"/>
      <c r="B15" s="200"/>
      <c r="J15" s="121"/>
    </row>
    <row r="16" spans="1:10" ht="15.75">
      <c r="A16" s="199" t="s">
        <v>398</v>
      </c>
      <c r="B16" s="200"/>
      <c r="C16" s="69" t="s">
        <v>54</v>
      </c>
      <c r="D16" s="69"/>
      <c r="E16" s="33" t="s">
        <v>502</v>
      </c>
      <c r="F16" s="33" t="s">
        <v>502</v>
      </c>
      <c r="G16" s="33" t="s">
        <v>502</v>
      </c>
      <c r="H16" s="33" t="s">
        <v>502</v>
      </c>
      <c r="I16" s="33" t="s">
        <v>502</v>
      </c>
      <c r="J16" s="121"/>
    </row>
    <row r="17" spans="1:10" ht="15">
      <c r="A17" s="194"/>
      <c r="B17" s="200"/>
      <c r="J17" s="121"/>
    </row>
    <row r="18" spans="1:10" ht="15.75">
      <c r="A18" s="194"/>
      <c r="B18" s="200"/>
      <c r="C18" s="69" t="s">
        <v>55</v>
      </c>
      <c r="D18" s="69"/>
      <c r="E18" s="325"/>
      <c r="F18" s="325"/>
      <c r="G18" s="325"/>
      <c r="H18" s="325"/>
      <c r="I18" s="325"/>
      <c r="J18" s="121"/>
    </row>
    <row r="19" spans="1:10" ht="15.75">
      <c r="A19" s="194"/>
      <c r="B19" s="200"/>
      <c r="C19" s="69"/>
      <c r="D19" s="69"/>
      <c r="E19" s="325"/>
      <c r="F19" s="325"/>
      <c r="G19" s="325"/>
      <c r="H19" s="325"/>
      <c r="I19" s="325"/>
      <c r="J19" s="121"/>
    </row>
    <row r="20" spans="1:10" ht="15.75">
      <c r="A20" s="194"/>
      <c r="B20" s="200"/>
      <c r="C20" s="69"/>
      <c r="D20" s="69"/>
      <c r="E20" s="325"/>
      <c r="F20" s="325"/>
      <c r="G20" s="325"/>
      <c r="H20" s="325"/>
      <c r="I20" s="325"/>
      <c r="J20" s="121"/>
    </row>
    <row r="21" spans="1:10" ht="15.75">
      <c r="A21" s="194"/>
      <c r="B21" s="200"/>
      <c r="C21" s="69"/>
      <c r="D21" s="69"/>
      <c r="E21" s="325"/>
      <c r="F21" s="325"/>
      <c r="G21" s="325"/>
      <c r="H21" s="325"/>
      <c r="I21" s="325"/>
      <c r="J21" s="121"/>
    </row>
    <row r="22" spans="1:10" ht="15.75">
      <c r="A22" s="194"/>
      <c r="B22" s="200"/>
      <c r="C22" s="39"/>
      <c r="D22" s="39"/>
      <c r="E22" s="325"/>
      <c r="F22" s="325"/>
      <c r="G22" s="325"/>
      <c r="H22" s="325"/>
      <c r="I22" s="325"/>
      <c r="J22" s="121"/>
    </row>
    <row r="23" spans="1:10" ht="15.75">
      <c r="A23" s="194"/>
      <c r="B23" s="200"/>
      <c r="C23" s="39"/>
      <c r="D23" s="39"/>
      <c r="E23" s="325"/>
      <c r="F23" s="325"/>
      <c r="G23" s="325"/>
      <c r="H23" s="325"/>
      <c r="I23" s="325"/>
      <c r="J23" s="121"/>
    </row>
    <row r="24" spans="1:10" ht="15.75">
      <c r="A24" s="194"/>
      <c r="B24" s="200"/>
      <c r="C24" s="39"/>
      <c r="D24" s="39"/>
      <c r="E24" s="325"/>
      <c r="F24" s="325"/>
      <c r="G24" s="325"/>
      <c r="H24" s="325"/>
      <c r="I24" s="325"/>
      <c r="J24" s="121"/>
    </row>
    <row r="25" spans="1:10" ht="16.5" thickBot="1">
      <c r="A25" s="194"/>
      <c r="B25" s="200"/>
      <c r="E25" s="311"/>
      <c r="F25" s="311"/>
      <c r="G25" s="311"/>
      <c r="H25" s="311"/>
      <c r="I25" s="311"/>
      <c r="J25" s="121"/>
    </row>
    <row r="26" spans="1:10" ht="9.75" customHeight="1">
      <c r="A26" s="194"/>
      <c r="B26" s="200"/>
      <c r="C26" s="129"/>
      <c r="D26" s="129"/>
      <c r="E26" s="142"/>
      <c r="F26" s="142"/>
      <c r="G26" s="142"/>
      <c r="H26" s="142"/>
      <c r="I26" s="142"/>
      <c r="J26" s="121"/>
    </row>
    <row r="27" spans="1:10" ht="15.75">
      <c r="A27" s="194"/>
      <c r="B27" s="200">
        <v>4</v>
      </c>
      <c r="C27" s="201" t="s">
        <v>56</v>
      </c>
      <c r="D27" s="201"/>
      <c r="J27" s="121"/>
    </row>
    <row r="28" spans="1:10" ht="15.75">
      <c r="A28" s="194"/>
      <c r="B28" s="202"/>
      <c r="C28" s="201" t="s">
        <v>57</v>
      </c>
      <c r="D28" s="201"/>
      <c r="J28" s="121"/>
    </row>
    <row r="29" spans="1:10" ht="15.75">
      <c r="A29" s="194"/>
      <c r="B29" s="203"/>
      <c r="C29" s="39" t="s">
        <v>58</v>
      </c>
      <c r="E29" s="325"/>
      <c r="F29" s="325"/>
      <c r="G29" s="325"/>
      <c r="H29" s="325"/>
      <c r="I29" s="325"/>
      <c r="J29" s="121"/>
    </row>
    <row r="30" spans="1:10" ht="15">
      <c r="A30" s="194"/>
      <c r="B30" s="203"/>
      <c r="E30" s="325"/>
      <c r="F30" s="325"/>
      <c r="G30" s="325"/>
      <c r="H30" s="325"/>
      <c r="I30" s="325"/>
      <c r="J30" s="121"/>
    </row>
    <row r="31" spans="1:10" ht="15">
      <c r="A31" s="194"/>
      <c r="B31" s="203"/>
      <c r="E31" s="325"/>
      <c r="F31" s="325"/>
      <c r="G31" s="325"/>
      <c r="H31" s="325"/>
      <c r="I31" s="325"/>
      <c r="J31" s="121"/>
    </row>
    <row r="32" spans="1:10" ht="15">
      <c r="A32" s="194"/>
      <c r="B32" s="203"/>
      <c r="E32" s="325"/>
      <c r="F32" s="325"/>
      <c r="G32" s="325"/>
      <c r="H32" s="325"/>
      <c r="I32" s="325"/>
      <c r="J32" s="121"/>
    </row>
    <row r="33" spans="1:10" ht="15.75">
      <c r="A33" s="194"/>
      <c r="B33" s="203"/>
      <c r="C33" s="39" t="s">
        <v>59</v>
      </c>
      <c r="D33" s="39"/>
      <c r="E33" s="325"/>
      <c r="F33" s="325"/>
      <c r="G33" s="325"/>
      <c r="H33" s="325"/>
      <c r="I33" s="325"/>
      <c r="J33" s="121"/>
    </row>
    <row r="34" spans="1:10" ht="15">
      <c r="A34" s="194"/>
      <c r="B34" s="202"/>
      <c r="E34" s="325"/>
      <c r="F34" s="325"/>
      <c r="G34" s="325"/>
      <c r="H34" s="325"/>
      <c r="I34" s="325"/>
      <c r="J34" s="121"/>
    </row>
    <row r="35" spans="1:10" ht="15.75">
      <c r="A35" s="194"/>
      <c r="B35" s="202"/>
      <c r="C35" s="201"/>
      <c r="D35" s="201"/>
      <c r="E35" s="325"/>
      <c r="F35" s="325"/>
      <c r="G35" s="325"/>
      <c r="H35" s="325"/>
      <c r="I35" s="325"/>
      <c r="J35" s="121"/>
    </row>
    <row r="36" spans="1:10" ht="15.75" thickBot="1">
      <c r="A36" s="194"/>
      <c r="B36" s="203"/>
      <c r="C36" s="204"/>
      <c r="D36" s="204"/>
      <c r="E36" s="312"/>
      <c r="F36" s="312"/>
      <c r="G36" s="312"/>
      <c r="H36" s="312"/>
      <c r="I36" s="312"/>
      <c r="J36" s="121"/>
    </row>
    <row r="37" spans="1:10" ht="15.75">
      <c r="A37" s="194"/>
      <c r="B37" s="202"/>
      <c r="C37" s="39"/>
      <c r="D37" s="39"/>
      <c r="J37" s="121"/>
    </row>
    <row r="38" spans="1:10" ht="15.75">
      <c r="A38" s="199" t="s">
        <v>399</v>
      </c>
      <c r="B38" s="200">
        <v>10</v>
      </c>
      <c r="C38" s="201" t="s">
        <v>60</v>
      </c>
      <c r="D38" s="39"/>
      <c r="E38" s="33">
        <v>143880</v>
      </c>
      <c r="F38" s="33">
        <v>153282</v>
      </c>
      <c r="G38" s="33">
        <v>157790</v>
      </c>
      <c r="H38" s="33">
        <v>167927</v>
      </c>
      <c r="I38" s="33">
        <v>179623</v>
      </c>
      <c r="J38" s="121"/>
    </row>
    <row r="39" spans="1:10" ht="15">
      <c r="A39" s="194"/>
      <c r="B39" s="170" t="s">
        <v>44</v>
      </c>
      <c r="J39" s="121"/>
    </row>
    <row r="40" spans="1:10" ht="15">
      <c r="A40" s="194"/>
      <c r="B40" s="170"/>
      <c r="C40" s="172" t="s">
        <v>37</v>
      </c>
      <c r="J40" s="121"/>
    </row>
    <row r="41" spans="1:10" ht="15.75">
      <c r="A41" s="194"/>
      <c r="B41" s="202"/>
      <c r="C41" s="172" t="s">
        <v>149</v>
      </c>
      <c r="D41" s="39"/>
      <c r="J41" s="121"/>
    </row>
    <row r="42" spans="1:10" ht="16.5" thickBot="1">
      <c r="A42" s="205"/>
      <c r="B42" s="206"/>
      <c r="C42" s="176"/>
      <c r="D42" s="176"/>
      <c r="E42" s="177"/>
      <c r="F42" s="177"/>
      <c r="G42" s="177"/>
      <c r="H42" s="177"/>
      <c r="I42" s="177"/>
      <c r="J42" s="178"/>
    </row>
    <row r="43" spans="2:4" ht="16.5" thickTop="1">
      <c r="B43" s="39"/>
      <c r="C43" s="39"/>
      <c r="D43" s="39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5" zoomScaleNormal="75" colorId="22" workbookViewId="0" topLeftCell="B1">
      <selection activeCell="B2" sqref="B2"/>
    </sheetView>
  </sheetViews>
  <sheetFormatPr defaultColWidth="9.77734375" defaultRowHeight="15"/>
  <cols>
    <col min="1" max="1" width="16.3359375" style="53" hidden="1" customWidth="1"/>
    <col min="2" max="2" width="9.77734375" style="38" customWidth="1"/>
    <col min="3" max="3" width="51.4453125" style="94" customWidth="1"/>
    <col min="4" max="16384" width="9.77734375" style="38" customWidth="1"/>
  </cols>
  <sheetData>
    <row r="1" spans="3:10" ht="18" customHeight="1">
      <c r="C1" s="93" t="s">
        <v>80</v>
      </c>
      <c r="D1" s="37"/>
      <c r="J1" s="106"/>
    </row>
    <row r="2" spans="2:4" ht="11.25" customHeight="1" thickBot="1">
      <c r="B2" s="39"/>
      <c r="C2" s="107"/>
      <c r="D2" s="39"/>
    </row>
    <row r="3" spans="1:10" ht="11.25" customHeight="1" thickTop="1">
      <c r="A3" s="108"/>
      <c r="B3" s="109"/>
      <c r="C3" s="110"/>
      <c r="D3" s="111"/>
      <c r="E3" s="112"/>
      <c r="F3" s="112"/>
      <c r="G3" s="112"/>
      <c r="H3" s="112"/>
      <c r="I3" s="112"/>
      <c r="J3" s="113"/>
    </row>
    <row r="4" spans="1:10" ht="18.75">
      <c r="A4" s="114"/>
      <c r="B4" s="115"/>
      <c r="C4" s="327" t="s">
        <v>520</v>
      </c>
      <c r="D4" s="116"/>
      <c r="E4" s="117" t="s">
        <v>2</v>
      </c>
      <c r="F4" s="118"/>
      <c r="G4" s="119"/>
      <c r="H4" s="118"/>
      <c r="I4" s="120"/>
      <c r="J4" s="121"/>
    </row>
    <row r="5" spans="1:10" ht="15.75">
      <c r="A5" s="114"/>
      <c r="B5" s="115"/>
      <c r="C5" s="89" t="s">
        <v>521</v>
      </c>
      <c r="D5" s="122" t="s">
        <v>3</v>
      </c>
      <c r="E5" s="48">
        <v>2003</v>
      </c>
      <c r="F5" s="48">
        <v>2004</v>
      </c>
      <c r="G5" s="48">
        <v>2005</v>
      </c>
      <c r="H5" s="48">
        <v>2006</v>
      </c>
      <c r="I5" s="48">
        <v>2007</v>
      </c>
      <c r="J5" s="121"/>
    </row>
    <row r="6" spans="1:10" ht="15.75">
      <c r="A6" s="114"/>
      <c r="B6" s="115"/>
      <c r="C6" s="327" t="s">
        <v>522</v>
      </c>
      <c r="D6" s="122" t="s">
        <v>4</v>
      </c>
      <c r="E6" s="326" t="s">
        <v>513</v>
      </c>
      <c r="F6" s="326" t="s">
        <v>513</v>
      </c>
      <c r="G6" s="326" t="s">
        <v>512</v>
      </c>
      <c r="H6" s="326" t="s">
        <v>512</v>
      </c>
      <c r="I6" s="48" t="s">
        <v>5</v>
      </c>
      <c r="J6" s="121"/>
    </row>
    <row r="7" spans="1:10" ht="16.5" thickBot="1">
      <c r="A7" s="114"/>
      <c r="B7" s="115"/>
      <c r="D7" s="123"/>
      <c r="E7" s="124"/>
      <c r="F7" s="124"/>
      <c r="G7" s="124"/>
      <c r="H7" s="124"/>
      <c r="I7" s="125"/>
      <c r="J7" s="121"/>
    </row>
    <row r="8" spans="1:10" ht="15.75">
      <c r="A8" s="114"/>
      <c r="B8" s="115"/>
      <c r="C8" s="126"/>
      <c r="D8" s="127"/>
      <c r="E8" s="128"/>
      <c r="F8" s="129"/>
      <c r="G8" s="129"/>
      <c r="H8" s="129"/>
      <c r="I8" s="130"/>
      <c r="J8" s="121"/>
    </row>
    <row r="9" spans="1:10" ht="16.5" thickBot="1">
      <c r="A9" s="114"/>
      <c r="B9" s="115"/>
      <c r="C9" s="131" t="s">
        <v>6</v>
      </c>
      <c r="D9" s="132" t="s">
        <v>61</v>
      </c>
      <c r="E9" s="116"/>
      <c r="F9" s="83"/>
      <c r="G9" s="83"/>
      <c r="H9" s="83"/>
      <c r="I9" s="133"/>
      <c r="J9" s="121"/>
    </row>
    <row r="10" spans="1:10" ht="17.25" thickBot="1" thickTop="1">
      <c r="A10" s="114" t="s">
        <v>159</v>
      </c>
      <c r="B10" s="115"/>
      <c r="C10" s="134" t="s">
        <v>7</v>
      </c>
      <c r="D10" s="54" t="s">
        <v>8</v>
      </c>
      <c r="E10" s="29">
        <v>3650</v>
      </c>
      <c r="F10" s="30">
        <v>3473</v>
      </c>
      <c r="G10" s="30">
        <v>4293</v>
      </c>
      <c r="H10" s="30">
        <v>6401</v>
      </c>
      <c r="I10" s="31">
        <v>7883</v>
      </c>
      <c r="J10" s="121"/>
    </row>
    <row r="11" spans="1:10" ht="16.5" thickTop="1">
      <c r="A11" s="114" t="s">
        <v>160</v>
      </c>
      <c r="B11" s="115"/>
      <c r="C11" s="134" t="s">
        <v>9</v>
      </c>
      <c r="D11" s="132" t="s">
        <v>10</v>
      </c>
      <c r="E11" s="32">
        <v>981</v>
      </c>
      <c r="F11" s="32">
        <v>881</v>
      </c>
      <c r="G11" s="32">
        <v>922</v>
      </c>
      <c r="H11" s="32">
        <v>1534</v>
      </c>
      <c r="I11" s="32">
        <v>2464</v>
      </c>
      <c r="J11" s="121"/>
    </row>
    <row r="12" spans="1:10" ht="15.75">
      <c r="A12" s="114" t="s">
        <v>161</v>
      </c>
      <c r="B12" s="115"/>
      <c r="C12" s="134" t="s">
        <v>11</v>
      </c>
      <c r="D12" s="132" t="s">
        <v>12</v>
      </c>
      <c r="E12" s="33" t="s">
        <v>491</v>
      </c>
      <c r="F12" s="33" t="s">
        <v>491</v>
      </c>
      <c r="G12" s="33" t="s">
        <v>491</v>
      </c>
      <c r="H12" s="33" t="s">
        <v>491</v>
      </c>
      <c r="I12" s="33" t="s">
        <v>491</v>
      </c>
      <c r="J12" s="121"/>
    </row>
    <row r="13" spans="1:10" ht="15.75">
      <c r="A13" s="114" t="s">
        <v>162</v>
      </c>
      <c r="B13" s="115"/>
      <c r="C13" s="134" t="s">
        <v>13</v>
      </c>
      <c r="D13" s="132" t="s">
        <v>14</v>
      </c>
      <c r="E13" s="33">
        <v>-912</v>
      </c>
      <c r="F13" s="33">
        <v>-1172</v>
      </c>
      <c r="G13" s="33">
        <v>-1021</v>
      </c>
      <c r="H13" s="33">
        <v>-315</v>
      </c>
      <c r="I13" s="33">
        <v>-166</v>
      </c>
      <c r="J13" s="121"/>
    </row>
    <row r="14" spans="1:10" ht="15.75">
      <c r="A14" s="114" t="s">
        <v>163</v>
      </c>
      <c r="B14" s="115"/>
      <c r="C14" s="134" t="s">
        <v>15</v>
      </c>
      <c r="D14" s="132" t="s">
        <v>16</v>
      </c>
      <c r="E14" s="33">
        <v>3581</v>
      </c>
      <c r="F14" s="33">
        <v>3764</v>
      </c>
      <c r="G14" s="33">
        <v>4392</v>
      </c>
      <c r="H14" s="33">
        <v>5182</v>
      </c>
      <c r="I14" s="33">
        <v>5585</v>
      </c>
      <c r="J14" s="121"/>
    </row>
    <row r="15" spans="1:10" ht="16.5" thickBot="1">
      <c r="A15" s="114"/>
      <c r="B15" s="115"/>
      <c r="C15" s="135"/>
      <c r="D15" s="136"/>
      <c r="E15" s="137"/>
      <c r="F15" s="138"/>
      <c r="G15" s="138"/>
      <c r="H15" s="138"/>
      <c r="I15" s="139"/>
      <c r="J15" s="121"/>
    </row>
    <row r="16" spans="1:10" ht="15.75">
      <c r="A16" s="114"/>
      <c r="B16" s="115"/>
      <c r="C16" s="140"/>
      <c r="D16" s="130"/>
      <c r="E16" s="141"/>
      <c r="F16" s="142"/>
      <c r="G16" s="142"/>
      <c r="H16" s="142"/>
      <c r="I16" s="143"/>
      <c r="J16" s="121"/>
    </row>
    <row r="17" spans="1:10" ht="16.5" thickBot="1">
      <c r="A17" s="114"/>
      <c r="B17" s="115"/>
      <c r="C17" s="131" t="s">
        <v>17</v>
      </c>
      <c r="D17" s="144"/>
      <c r="E17" s="116"/>
      <c r="F17" s="83"/>
      <c r="G17" s="83"/>
      <c r="H17" s="83"/>
      <c r="I17" s="145"/>
      <c r="J17" s="121"/>
    </row>
    <row r="18" spans="1:10" ht="17.25" thickBot="1" thickTop="1">
      <c r="A18" s="114" t="s">
        <v>164</v>
      </c>
      <c r="B18" s="115"/>
      <c r="C18" s="131" t="s">
        <v>18</v>
      </c>
      <c r="D18" s="146"/>
      <c r="E18" s="29">
        <v>64719</v>
      </c>
      <c r="F18" s="30">
        <v>67242</v>
      </c>
      <c r="G18" s="30">
        <v>65053</v>
      </c>
      <c r="H18" s="30">
        <v>65536</v>
      </c>
      <c r="I18" s="31">
        <v>64595</v>
      </c>
      <c r="J18" s="121"/>
    </row>
    <row r="19" spans="1:10" ht="16.5" thickTop="1">
      <c r="A19" s="114"/>
      <c r="B19" s="115"/>
      <c r="C19" s="92" t="s">
        <v>19</v>
      </c>
      <c r="D19" s="56"/>
      <c r="E19" s="147"/>
      <c r="F19" s="148"/>
      <c r="G19" s="148"/>
      <c r="H19" s="148"/>
      <c r="I19" s="133"/>
      <c r="J19" s="121"/>
    </row>
    <row r="20" spans="1:10" ht="15.75">
      <c r="A20" s="114" t="s">
        <v>165</v>
      </c>
      <c r="B20" s="115"/>
      <c r="C20" s="134" t="s">
        <v>20</v>
      </c>
      <c r="D20" s="132" t="s">
        <v>21</v>
      </c>
      <c r="E20" s="34">
        <v>264</v>
      </c>
      <c r="F20" s="34">
        <v>298</v>
      </c>
      <c r="G20" s="34">
        <v>354</v>
      </c>
      <c r="H20" s="34">
        <v>387</v>
      </c>
      <c r="I20" s="339"/>
      <c r="J20" s="121"/>
    </row>
    <row r="21" spans="1:10" ht="15.75">
      <c r="A21" s="114" t="s">
        <v>166</v>
      </c>
      <c r="B21" s="115"/>
      <c r="C21" s="134" t="s">
        <v>22</v>
      </c>
      <c r="D21" s="54" t="s">
        <v>23</v>
      </c>
      <c r="E21" s="33">
        <v>53231</v>
      </c>
      <c r="F21" s="33">
        <v>56285</v>
      </c>
      <c r="G21" s="33">
        <v>54106</v>
      </c>
      <c r="H21" s="33">
        <v>54884</v>
      </c>
      <c r="I21" s="340"/>
      <c r="J21" s="121"/>
    </row>
    <row r="22" spans="1:10" ht="15.75">
      <c r="A22" s="114" t="s">
        <v>167</v>
      </c>
      <c r="B22" s="115"/>
      <c r="C22" s="92" t="s">
        <v>24</v>
      </c>
      <c r="D22" s="132" t="s">
        <v>25</v>
      </c>
      <c r="E22" s="32">
        <v>5913</v>
      </c>
      <c r="F22" s="32">
        <v>7843</v>
      </c>
      <c r="G22" s="32">
        <v>4117</v>
      </c>
      <c r="H22" s="32">
        <v>6630</v>
      </c>
      <c r="I22" s="339"/>
      <c r="J22" s="121"/>
    </row>
    <row r="23" spans="1:10" ht="15.75">
      <c r="A23" s="114" t="s">
        <v>168</v>
      </c>
      <c r="B23" s="115"/>
      <c r="C23" s="92" t="s">
        <v>26</v>
      </c>
      <c r="D23" s="132" t="s">
        <v>27</v>
      </c>
      <c r="E23" s="33">
        <v>47318</v>
      </c>
      <c r="F23" s="33">
        <v>48442</v>
      </c>
      <c r="G23" s="33">
        <v>49989</v>
      </c>
      <c r="H23" s="33">
        <v>48254</v>
      </c>
      <c r="I23" s="339"/>
      <c r="J23" s="121"/>
    </row>
    <row r="24" spans="1:10" ht="15.75">
      <c r="A24" s="114" t="s">
        <v>169</v>
      </c>
      <c r="B24" s="115"/>
      <c r="C24" s="134" t="s">
        <v>28</v>
      </c>
      <c r="D24" s="132" t="s">
        <v>29</v>
      </c>
      <c r="E24" s="33">
        <v>11224</v>
      </c>
      <c r="F24" s="33">
        <v>10659</v>
      </c>
      <c r="G24" s="33">
        <v>10593</v>
      </c>
      <c r="H24" s="33">
        <v>10265</v>
      </c>
      <c r="I24" s="340"/>
      <c r="J24" s="121"/>
    </row>
    <row r="25" spans="1:10" ht="15.75">
      <c r="A25" s="114" t="s">
        <v>170</v>
      </c>
      <c r="B25" s="115"/>
      <c r="C25" s="92" t="s">
        <v>24</v>
      </c>
      <c r="D25" s="54" t="s">
        <v>30</v>
      </c>
      <c r="E25" s="33">
        <v>3015</v>
      </c>
      <c r="F25" s="33">
        <v>2027</v>
      </c>
      <c r="G25" s="33">
        <v>1137</v>
      </c>
      <c r="H25" s="33">
        <v>122</v>
      </c>
      <c r="I25" s="339"/>
      <c r="J25" s="121"/>
    </row>
    <row r="26" spans="1:10" ht="15.75">
      <c r="A26" s="114" t="s">
        <v>171</v>
      </c>
      <c r="B26" s="115"/>
      <c r="C26" s="92" t="s">
        <v>26</v>
      </c>
      <c r="D26" s="54" t="s">
        <v>31</v>
      </c>
      <c r="E26" s="33">
        <v>8209</v>
      </c>
      <c r="F26" s="34">
        <v>8632</v>
      </c>
      <c r="G26" s="34">
        <v>9456</v>
      </c>
      <c r="H26" s="34">
        <v>10143</v>
      </c>
      <c r="I26" s="339"/>
      <c r="J26" s="121"/>
    </row>
    <row r="27" spans="1:10" ht="16.5" thickBot="1">
      <c r="A27" s="114"/>
      <c r="B27" s="115"/>
      <c r="C27" s="149"/>
      <c r="D27" s="150"/>
      <c r="E27" s="151"/>
      <c r="F27" s="138"/>
      <c r="G27" s="138"/>
      <c r="H27" s="138"/>
      <c r="I27" s="152"/>
      <c r="J27" s="121"/>
    </row>
    <row r="28" spans="1:10" ht="15.75">
      <c r="A28" s="114"/>
      <c r="B28" s="115"/>
      <c r="C28" s="153"/>
      <c r="D28" s="154"/>
      <c r="E28" s="141"/>
      <c r="F28" s="142"/>
      <c r="G28" s="142"/>
      <c r="H28" s="142"/>
      <c r="I28" s="127"/>
      <c r="J28" s="121"/>
    </row>
    <row r="29" spans="1:10" ht="15.75">
      <c r="A29" s="114"/>
      <c r="B29" s="115"/>
      <c r="C29" s="131" t="s">
        <v>107</v>
      </c>
      <c r="D29" s="144"/>
      <c r="E29" s="147"/>
      <c r="F29" s="148"/>
      <c r="G29" s="148"/>
      <c r="H29" s="148"/>
      <c r="I29" s="155"/>
      <c r="J29" s="121"/>
    </row>
    <row r="30" spans="1:10" ht="15.75">
      <c r="A30" s="114" t="s">
        <v>172</v>
      </c>
      <c r="B30" s="156"/>
      <c r="C30" s="131" t="s">
        <v>32</v>
      </c>
      <c r="D30" s="132" t="s">
        <v>33</v>
      </c>
      <c r="E30" s="35">
        <v>4208</v>
      </c>
      <c r="F30" s="35">
        <v>4464</v>
      </c>
      <c r="G30" s="35">
        <v>4125</v>
      </c>
      <c r="H30" s="35">
        <v>4070</v>
      </c>
      <c r="I30" s="35">
        <v>4424</v>
      </c>
      <c r="J30" s="121"/>
    </row>
    <row r="31" spans="1:10" ht="15.75">
      <c r="A31" s="114" t="s">
        <v>173</v>
      </c>
      <c r="B31" s="156"/>
      <c r="C31" s="131" t="s">
        <v>34</v>
      </c>
      <c r="D31" s="132" t="s">
        <v>66</v>
      </c>
      <c r="E31" s="35">
        <v>2533</v>
      </c>
      <c r="F31" s="35">
        <v>2376</v>
      </c>
      <c r="G31" s="35">
        <v>2351</v>
      </c>
      <c r="H31" s="35">
        <v>2408</v>
      </c>
      <c r="I31" s="35">
        <v>2714</v>
      </c>
      <c r="J31" s="121"/>
    </row>
    <row r="32" spans="1:10" s="161" customFormat="1" ht="15.75">
      <c r="A32" s="114" t="s">
        <v>174</v>
      </c>
      <c r="B32" s="157"/>
      <c r="C32" s="158" t="s">
        <v>75</v>
      </c>
      <c r="D32" s="159" t="s">
        <v>86</v>
      </c>
      <c r="E32" s="36">
        <v>2754</v>
      </c>
      <c r="F32" s="36">
        <v>2683</v>
      </c>
      <c r="G32" s="36">
        <v>2650</v>
      </c>
      <c r="H32" s="36">
        <v>2591</v>
      </c>
      <c r="I32" s="36">
        <v>2714</v>
      </c>
      <c r="J32" s="160"/>
    </row>
    <row r="33" spans="1:10" ht="16.5" thickBot="1">
      <c r="A33" s="114"/>
      <c r="B33" s="156"/>
      <c r="C33" s="162"/>
      <c r="D33" s="163"/>
      <c r="E33" s="164"/>
      <c r="F33" s="165"/>
      <c r="G33" s="165"/>
      <c r="H33" s="165"/>
      <c r="I33" s="166"/>
      <c r="J33" s="121"/>
    </row>
    <row r="34" spans="1:10" ht="16.5" thickBot="1">
      <c r="A34" s="114"/>
      <c r="B34" s="156"/>
      <c r="C34" s="126"/>
      <c r="D34" s="143"/>
      <c r="E34" s="167"/>
      <c r="F34" s="168"/>
      <c r="G34" s="168"/>
      <c r="H34" s="168"/>
      <c r="I34" s="169"/>
      <c r="J34" s="121"/>
    </row>
    <row r="35" spans="1:10" ht="17.25" thickBot="1" thickTop="1">
      <c r="A35" s="114" t="s">
        <v>175</v>
      </c>
      <c r="B35" s="156"/>
      <c r="C35" s="131" t="s">
        <v>35</v>
      </c>
      <c r="D35" s="132" t="s">
        <v>36</v>
      </c>
      <c r="E35" s="29">
        <v>145938</v>
      </c>
      <c r="F35" s="30">
        <v>152345</v>
      </c>
      <c r="G35" s="30">
        <v>157162</v>
      </c>
      <c r="H35" s="30">
        <v>167062</v>
      </c>
      <c r="I35" s="31">
        <v>179036</v>
      </c>
      <c r="J35" s="121"/>
    </row>
    <row r="36" spans="1:10" ht="11.25" customHeight="1" thickTop="1">
      <c r="A36" s="114"/>
      <c r="B36" s="170"/>
      <c r="C36" s="91"/>
      <c r="D36" s="39"/>
      <c r="J36" s="121"/>
    </row>
    <row r="37" spans="1:10" ht="15.75">
      <c r="A37" s="114"/>
      <c r="B37" s="156"/>
      <c r="C37" s="171" t="s">
        <v>37</v>
      </c>
      <c r="D37" s="172"/>
      <c r="J37" s="121"/>
    </row>
    <row r="38" spans="1:10" ht="11.25" customHeight="1" thickBot="1">
      <c r="A38" s="173"/>
      <c r="B38" s="174"/>
      <c r="C38" s="175"/>
      <c r="D38" s="176"/>
      <c r="E38" s="177"/>
      <c r="F38" s="177"/>
      <c r="G38" s="177"/>
      <c r="H38" s="177"/>
      <c r="I38" s="177"/>
      <c r="J38" s="178"/>
    </row>
    <row r="39" ht="15.75" thickTop="1"/>
    <row r="41" spans="2:10" ht="15">
      <c r="B41" s="179" t="s">
        <v>157</v>
      </c>
      <c r="C41" s="90"/>
      <c r="D41" s="77"/>
      <c r="E41" s="77"/>
      <c r="F41" s="77"/>
      <c r="G41" s="77"/>
      <c r="H41" s="77"/>
      <c r="I41" s="77"/>
      <c r="J41" s="78"/>
    </row>
    <row r="42" spans="2:10" ht="15.75">
      <c r="B42" s="180"/>
      <c r="C42" s="181" t="s">
        <v>400</v>
      </c>
      <c r="D42" s="83"/>
      <c r="E42" s="355">
        <f>IF(E10="M",0,E10)-IF(E11="M",0,E11)-IF(E12="M",0,E12)-IF(E13="M",0,E13)-IF(E14="M",0,E14)</f>
        <v>0</v>
      </c>
      <c r="F42" s="355">
        <f>IF(F10="M",0,F10)-IF(F11="M",0,F11)-IF(F12="M",0,F12)-IF(F13="M",0,F13)-IF(F14="M",0,F14)</f>
        <v>0</v>
      </c>
      <c r="G42" s="355">
        <f>IF(G10="M",0,G10)-IF(G11="M",0,G11)-IF(G12="M",0,G12)-IF(G13="M",0,G13)-IF(G14="M",0,G14)</f>
        <v>0</v>
      </c>
      <c r="H42" s="355">
        <f>IF(H10="M",0,H10)-IF(H11="M",0,H11)-IF(H12="M",0,H12)-IF(H13="M",0,H13)-IF(H14="M",0,H14)</f>
        <v>0</v>
      </c>
      <c r="I42" s="355">
        <f>IF(I10="M",0,I10)-IF(I11="M",0,I11)-IF(I12="M",0,I12)-IF(I13="M",0,I13)-IF(I14="M",0,I14)</f>
        <v>0</v>
      </c>
      <c r="J42" s="182"/>
    </row>
    <row r="43" spans="2:10" ht="15.75">
      <c r="B43" s="183"/>
      <c r="C43" s="181" t="s">
        <v>401</v>
      </c>
      <c r="D43" s="83"/>
      <c r="E43" s="355">
        <f>IF(E18="M",0,E18)-IF(E20="M",0,E20)-IF(E21="M",0,E21)-IF(E24="M",0,E24)</f>
        <v>0</v>
      </c>
      <c r="F43" s="355">
        <f>IF(F18="M",0,F18)-IF(F20="M",0,F20)-IF(F21="M",0,F21)-IF(F24="M",0,F24)</f>
        <v>0</v>
      </c>
      <c r="G43" s="355">
        <f>IF(G18="M",0,G18)-IF(G20="M",0,G20)-IF(G21="M",0,G21)-IF(G24="M",0,G24)</f>
        <v>0</v>
      </c>
      <c r="H43" s="355">
        <f>IF(H18="M",0,H18)-IF(H20="M",0,H20)-IF(H21="M",0,H21)-IF(H24="M",0,H24)</f>
        <v>0</v>
      </c>
      <c r="I43" s="355"/>
      <c r="J43" s="182"/>
    </row>
    <row r="44" spans="2:10" ht="15.75">
      <c r="B44" s="183"/>
      <c r="C44" s="181" t="s">
        <v>402</v>
      </c>
      <c r="D44" s="83"/>
      <c r="E44" s="355">
        <f>IF(E21="M",0,E21)-IF(E22="M",0,E22)-IF(E23="M",0,E23)</f>
        <v>0</v>
      </c>
      <c r="F44" s="355">
        <f>IF(F21="M",0,F21)-IF(F22="M",0,F22)-IF(F23="M",0,F23)</f>
        <v>0</v>
      </c>
      <c r="G44" s="355">
        <f>IF(G21="M",0,G21)-IF(G22="M",0,G22)-IF(G23="M",0,G23)</f>
        <v>0</v>
      </c>
      <c r="H44" s="355">
        <f>IF(H21="M",0,H21)-IF(H22="M",0,H22)-IF(H23="M",0,H23)</f>
        <v>0</v>
      </c>
      <c r="I44" s="355"/>
      <c r="J44" s="182"/>
    </row>
    <row r="45" spans="2:10" ht="15.75">
      <c r="B45" s="184"/>
      <c r="C45" s="185" t="s">
        <v>403</v>
      </c>
      <c r="D45" s="84"/>
      <c r="E45" s="356">
        <f>IF(E24="M",0,E24)-IF(E25="M",0,E25)-IF(E26="M",0,E26)</f>
        <v>0</v>
      </c>
      <c r="F45" s="356">
        <f>IF(F24="M",0,F24)-IF(F25="M",0,F25)-IF(F26="M",0,F26)</f>
        <v>0</v>
      </c>
      <c r="G45" s="356">
        <f>IF(G24="M",0,G24)-IF(G25="M",0,G25)-IF(G26="M",0,G26)</f>
        <v>0</v>
      </c>
      <c r="H45" s="356">
        <f>IF(H24="M",0,H24)-IF(H25="M",0,H25)-IF(H26="M",0,H26)</f>
        <v>0</v>
      </c>
      <c r="I45" s="356"/>
      <c r="J45" s="186"/>
    </row>
    <row r="46" ht="15.75">
      <c r="D46" s="39"/>
    </row>
    <row r="47" ht="10.5" customHeight="1">
      <c r="D47" s="39"/>
    </row>
    <row r="48" ht="15.75">
      <c r="D48" s="39"/>
    </row>
    <row r="49" ht="15.75">
      <c r="D49" s="39"/>
    </row>
    <row r="50" ht="6" customHeight="1">
      <c r="D50" s="39"/>
    </row>
    <row r="51" ht="15.75">
      <c r="D51" s="39"/>
    </row>
    <row r="52" ht="15.75">
      <c r="D52" s="39"/>
    </row>
    <row r="53" ht="15.75">
      <c r="D53" s="39"/>
    </row>
    <row r="54" ht="15.75">
      <c r="D54" s="39"/>
    </row>
    <row r="55" ht="15.75">
      <c r="D55" s="39"/>
    </row>
    <row r="56" ht="15.75">
      <c r="D56" s="39"/>
    </row>
    <row r="57" ht="15.75">
      <c r="D57" s="39"/>
    </row>
    <row r="58" ht="15.75">
      <c r="D58" s="39"/>
    </row>
    <row r="59" ht="15.75">
      <c r="D59" s="39"/>
    </row>
    <row r="60" ht="15.75">
      <c r="D60" s="39"/>
    </row>
    <row r="61" ht="15.75">
      <c r="D61" s="39"/>
    </row>
    <row r="62" ht="15.75">
      <c r="D62" s="39"/>
    </row>
    <row r="63" ht="15.75">
      <c r="D63" s="39"/>
    </row>
    <row r="64" ht="15.75">
      <c r="D64" s="39"/>
    </row>
    <row r="65" ht="15.75">
      <c r="D65" s="39"/>
    </row>
    <row r="66" ht="15.75">
      <c r="D66" s="39"/>
    </row>
    <row r="67" ht="15.75">
      <c r="D67" s="39"/>
    </row>
    <row r="68" ht="15.75">
      <c r="D68" s="39"/>
    </row>
    <row r="69" ht="15.75">
      <c r="D69" s="39"/>
    </row>
    <row r="70" ht="15.75">
      <c r="D70" s="39"/>
    </row>
    <row r="71" ht="15.75">
      <c r="D71" s="39"/>
    </row>
    <row r="72" ht="15.75">
      <c r="D72" s="39"/>
    </row>
    <row r="73" ht="15.75">
      <c r="D73" s="39"/>
    </row>
    <row r="74" ht="15.75">
      <c r="D74" s="39"/>
    </row>
    <row r="76" ht="9" customHeight="1"/>
    <row r="78" ht="12" customHeight="1"/>
    <row r="81" ht="11.25" customHeight="1"/>
    <row r="83" ht="15.75">
      <c r="D83" s="39"/>
    </row>
    <row r="84" ht="15.75">
      <c r="D84" s="39"/>
    </row>
    <row r="85" ht="15.75">
      <c r="D85" s="39"/>
    </row>
    <row r="86" ht="10.5" customHeight="1">
      <c r="D86" s="39"/>
    </row>
    <row r="87" ht="15.75">
      <c r="D87" s="39"/>
    </row>
    <row r="88" ht="15.75">
      <c r="D88" s="39"/>
    </row>
    <row r="89" ht="6" customHeight="1">
      <c r="D89" s="39"/>
    </row>
    <row r="90" ht="15.75">
      <c r="D90" s="39"/>
    </row>
    <row r="91" ht="15.75">
      <c r="D91" s="39"/>
    </row>
    <row r="92" ht="15.75">
      <c r="D92" s="39"/>
    </row>
    <row r="93" ht="15.75">
      <c r="D93" s="39"/>
    </row>
    <row r="94" ht="15.75">
      <c r="D94" s="39"/>
    </row>
    <row r="95" ht="15.75">
      <c r="D95" s="39"/>
    </row>
    <row r="96" ht="15.75">
      <c r="D96" s="39"/>
    </row>
    <row r="97" ht="15.75">
      <c r="D97" s="39"/>
    </row>
    <row r="98" ht="15.75">
      <c r="D98" s="39"/>
    </row>
    <row r="99" ht="15.75">
      <c r="D99" s="39"/>
    </row>
    <row r="100" ht="15.75">
      <c r="D100" s="39"/>
    </row>
    <row r="101" ht="15.75">
      <c r="D101" s="39"/>
    </row>
    <row r="102" ht="15.75">
      <c r="D102" s="39"/>
    </row>
    <row r="103" ht="15.75">
      <c r="D103" s="39"/>
    </row>
    <row r="104" ht="15.75">
      <c r="D104" s="39"/>
    </row>
    <row r="105" ht="15.75">
      <c r="D105" s="39"/>
    </row>
    <row r="106" ht="15.75">
      <c r="D106" s="39"/>
    </row>
    <row r="107" ht="15.75">
      <c r="D107" s="39"/>
    </row>
    <row r="108" ht="15.75">
      <c r="D108" s="39"/>
    </row>
    <row r="109" ht="15.75">
      <c r="D109" s="39"/>
    </row>
    <row r="110" ht="15.75">
      <c r="D110" s="39"/>
    </row>
    <row r="112" ht="9" customHeight="1"/>
    <row r="114" ht="12" customHeight="1"/>
    <row r="117" ht="11.25" customHeight="1"/>
    <row r="119" ht="15.75">
      <c r="D119" s="39"/>
    </row>
    <row r="120" ht="15.75">
      <c r="D120" s="39"/>
    </row>
    <row r="121" ht="15.75">
      <c r="D121" s="39"/>
    </row>
    <row r="122" ht="10.5" customHeight="1">
      <c r="D122" s="39"/>
    </row>
    <row r="123" ht="15.75">
      <c r="D123" s="39"/>
    </row>
    <row r="124" ht="15.75">
      <c r="D124" s="39"/>
    </row>
    <row r="125" ht="6" customHeight="1">
      <c r="D125" s="39"/>
    </row>
    <row r="126" ht="15.75">
      <c r="D126" s="39"/>
    </row>
    <row r="127" ht="15.75">
      <c r="D127" s="39"/>
    </row>
    <row r="128" ht="15.75">
      <c r="D128" s="39"/>
    </row>
    <row r="129" ht="15.75">
      <c r="D129" s="39"/>
    </row>
    <row r="130" ht="15.75">
      <c r="D130" s="39"/>
    </row>
    <row r="131" ht="15.75">
      <c r="D131" s="39"/>
    </row>
    <row r="132" ht="15.75">
      <c r="D132" s="39"/>
    </row>
    <row r="133" ht="15.75">
      <c r="D133" s="39"/>
    </row>
    <row r="134" ht="15.75">
      <c r="D134" s="39"/>
    </row>
    <row r="135" ht="15.75">
      <c r="D135" s="39"/>
    </row>
    <row r="136" ht="15.75">
      <c r="D136" s="39"/>
    </row>
    <row r="137" ht="15.75">
      <c r="D137" s="39"/>
    </row>
    <row r="138" ht="15.75">
      <c r="D138" s="39"/>
    </row>
    <row r="139" ht="15.75">
      <c r="D139" s="39"/>
    </row>
    <row r="140" ht="15.75">
      <c r="D140" s="39"/>
    </row>
    <row r="141" ht="15.75">
      <c r="D141" s="39"/>
    </row>
    <row r="142" ht="15.75">
      <c r="D142" s="39"/>
    </row>
    <row r="143" ht="15.75">
      <c r="D143" s="39"/>
    </row>
    <row r="144" ht="15.75">
      <c r="D144" s="39"/>
    </row>
    <row r="145" ht="15.75">
      <c r="D145" s="39"/>
    </row>
    <row r="146" ht="15.75">
      <c r="D146" s="39"/>
    </row>
    <row r="148" ht="9" customHeight="1"/>
    <row r="150" ht="12" customHeight="1"/>
    <row r="153" ht="11.25" customHeight="1"/>
    <row r="155" ht="15.75">
      <c r="D155" s="39"/>
    </row>
    <row r="156" ht="15.75">
      <c r="D156" s="39"/>
    </row>
    <row r="157" ht="15.75">
      <c r="D157" s="39"/>
    </row>
    <row r="158" ht="10.5" customHeight="1">
      <c r="D158" s="39"/>
    </row>
    <row r="159" ht="15.75">
      <c r="D159" s="39"/>
    </row>
    <row r="160" ht="15.75">
      <c r="D160" s="39"/>
    </row>
    <row r="161" ht="6" customHeight="1">
      <c r="D161" s="39"/>
    </row>
    <row r="162" ht="15.75">
      <c r="D162" s="39"/>
    </row>
    <row r="163" ht="15.75">
      <c r="D163" s="39"/>
    </row>
    <row r="164" ht="15.75">
      <c r="D164" s="39"/>
    </row>
    <row r="165" ht="15.75">
      <c r="D165" s="39"/>
    </row>
    <row r="166" ht="15.75">
      <c r="D166" s="39"/>
    </row>
    <row r="167" ht="15.75">
      <c r="D167" s="39"/>
    </row>
    <row r="168" ht="15.75">
      <c r="D168" s="39"/>
    </row>
    <row r="169" ht="15.75">
      <c r="D169" s="39"/>
    </row>
    <row r="170" ht="15.75">
      <c r="D170" s="39"/>
    </row>
    <row r="171" ht="15.75">
      <c r="D171" s="39"/>
    </row>
    <row r="172" ht="15.75">
      <c r="D172" s="39"/>
    </row>
    <row r="173" ht="15.75">
      <c r="D173" s="39"/>
    </row>
    <row r="174" ht="15.75">
      <c r="D174" s="39"/>
    </row>
    <row r="175" ht="15.75">
      <c r="D175" s="39"/>
    </row>
    <row r="176" ht="15.75">
      <c r="D176" s="39"/>
    </row>
    <row r="177" ht="15.75">
      <c r="D177" s="39"/>
    </row>
    <row r="178" ht="15.75">
      <c r="D178" s="39"/>
    </row>
    <row r="179" ht="15.75">
      <c r="D179" s="39"/>
    </row>
    <row r="180" ht="15.75">
      <c r="D180" s="39"/>
    </row>
    <row r="181" ht="15.75">
      <c r="D181" s="39"/>
    </row>
    <row r="182" ht="15.75">
      <c r="D182" s="39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7" customFormat="1" ht="14.25">
      <c r="A253" s="53"/>
      <c r="C253" s="188"/>
    </row>
    <row r="254" spans="1:3" s="189" customFormat="1" ht="12.75">
      <c r="A254" s="53"/>
      <c r="C254" s="190"/>
    </row>
    <row r="255" spans="1:3" s="187" customFormat="1" ht="14.25">
      <c r="A255" s="53"/>
      <c r="C255" s="188"/>
    </row>
    <row r="256" spans="1:3" s="187" customFormat="1" ht="14.25">
      <c r="A256" s="53"/>
      <c r="C256" s="188"/>
    </row>
    <row r="257" spans="1:3" s="187" customFormat="1" ht="14.25">
      <c r="A257" s="53"/>
      <c r="C257" s="188"/>
    </row>
    <row r="258" spans="1:3" s="187" customFormat="1" ht="14.25">
      <c r="A258" s="53"/>
      <c r="C258" s="188"/>
    </row>
    <row r="259" spans="1:3" s="187" customFormat="1" ht="14.25">
      <c r="A259" s="53"/>
      <c r="C259" s="188"/>
    </row>
    <row r="260" spans="1:3" s="187" customFormat="1" ht="14.25">
      <c r="A260" s="53"/>
      <c r="C260" s="188"/>
    </row>
    <row r="261" spans="1:3" s="187" customFormat="1" ht="14.25">
      <c r="A261" s="53"/>
      <c r="C261" s="188"/>
    </row>
    <row r="262" spans="1:3" s="187" customFormat="1" ht="14.25">
      <c r="A262" s="53"/>
      <c r="C262" s="188"/>
    </row>
    <row r="263" spans="1:3" s="187" customFormat="1" ht="14.25">
      <c r="A263" s="53"/>
      <c r="C263" s="188"/>
    </row>
    <row r="264" spans="1:3" s="187" customFormat="1" ht="14.25">
      <c r="A264" s="53"/>
      <c r="C264" s="188"/>
    </row>
    <row r="265" spans="1:3" s="187" customFormat="1" ht="14.25">
      <c r="A265" s="53"/>
      <c r="C265" s="188"/>
    </row>
    <row r="266" spans="1:3" s="187" customFormat="1" ht="14.25">
      <c r="A266" s="53"/>
      <c r="C266" s="188"/>
    </row>
    <row r="267" spans="1:3" s="187" customFormat="1" ht="14.25">
      <c r="A267" s="53"/>
      <c r="C267" s="188"/>
    </row>
    <row r="268" spans="1:3" s="187" customFormat="1" ht="14.25">
      <c r="A268" s="53"/>
      <c r="C268" s="188"/>
    </row>
    <row r="269" spans="1:3" s="187" customFormat="1" ht="14.25">
      <c r="A269" s="53"/>
      <c r="C269" s="188"/>
    </row>
    <row r="270" spans="1:3" s="187" customFormat="1" ht="14.25">
      <c r="A270" s="53"/>
      <c r="C270" s="188"/>
    </row>
    <row r="271" spans="1:3" s="187" customFormat="1" ht="14.25">
      <c r="A271" s="53"/>
      <c r="C271" s="188"/>
    </row>
    <row r="272" spans="1:3" s="187" customFormat="1" ht="14.25">
      <c r="A272" s="53"/>
      <c r="C272" s="188"/>
    </row>
    <row r="273" spans="1:3" s="187" customFormat="1" ht="14.25">
      <c r="A273" s="53"/>
      <c r="C273" s="188"/>
    </row>
    <row r="274" spans="1:3" s="187" customFormat="1" ht="14.25">
      <c r="A274" s="53"/>
      <c r="C274" s="188"/>
    </row>
    <row r="275" spans="1:3" s="187" customFormat="1" ht="14.25">
      <c r="A275" s="53"/>
      <c r="C275" s="188"/>
    </row>
    <row r="276" spans="1:3" s="187" customFormat="1" ht="14.25">
      <c r="A276" s="53"/>
      <c r="C276" s="188"/>
    </row>
    <row r="277" spans="1:3" s="187" customFormat="1" ht="14.25">
      <c r="A277" s="53"/>
      <c r="C277" s="188"/>
    </row>
    <row r="278" spans="1:3" s="187" customFormat="1" ht="14.25">
      <c r="A278" s="53"/>
      <c r="C278" s="188"/>
    </row>
    <row r="279" spans="1:3" s="187" customFormat="1" ht="14.25">
      <c r="A279" s="53"/>
      <c r="C279" s="188"/>
    </row>
    <row r="280" spans="1:3" s="187" customFormat="1" ht="14.25">
      <c r="A280" s="53"/>
      <c r="C280" s="188"/>
    </row>
    <row r="281" spans="1:3" s="187" customFormat="1" ht="14.25">
      <c r="A281" s="53"/>
      <c r="C281" s="188"/>
    </row>
    <row r="282" spans="1:3" s="187" customFormat="1" ht="14.25">
      <c r="A282" s="53"/>
      <c r="C282" s="18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7" customFormat="1" ht="14.25">
      <c r="A307" s="53"/>
      <c r="C307" s="188"/>
    </row>
    <row r="308" spans="1:3" s="189" customFormat="1" ht="12.75">
      <c r="A308" s="53"/>
      <c r="C308" s="190"/>
    </row>
    <row r="309" spans="1:3" s="187" customFormat="1" ht="14.25">
      <c r="A309" s="53"/>
      <c r="C309" s="188"/>
    </row>
    <row r="310" spans="1:3" s="187" customFormat="1" ht="14.25">
      <c r="A310" s="53"/>
      <c r="C310" s="188"/>
    </row>
    <row r="311" spans="1:3" s="187" customFormat="1" ht="14.25">
      <c r="A311" s="53"/>
      <c r="C311" s="188"/>
    </row>
    <row r="312" spans="1:3" s="187" customFormat="1" ht="14.25">
      <c r="A312" s="53"/>
      <c r="C312" s="188"/>
    </row>
    <row r="313" spans="1:3" s="187" customFormat="1" ht="14.25">
      <c r="A313" s="53"/>
      <c r="C313" s="188"/>
    </row>
    <row r="314" spans="1:3" s="187" customFormat="1" ht="14.25">
      <c r="A314" s="53"/>
      <c r="C314" s="188"/>
    </row>
    <row r="315" spans="1:3" s="187" customFormat="1" ht="14.25">
      <c r="A315" s="53"/>
      <c r="C315" s="188"/>
    </row>
    <row r="316" spans="1:3" s="187" customFormat="1" ht="14.25">
      <c r="A316" s="53"/>
      <c r="C316" s="188"/>
    </row>
    <row r="317" spans="1:3" s="187" customFormat="1" ht="14.25">
      <c r="A317" s="53"/>
      <c r="C317" s="188"/>
    </row>
    <row r="318" spans="1:3" s="187" customFormat="1" ht="14.25">
      <c r="A318" s="53"/>
      <c r="C318" s="188"/>
    </row>
    <row r="319" spans="1:3" s="187" customFormat="1" ht="14.25">
      <c r="A319" s="53"/>
      <c r="C319" s="188"/>
    </row>
    <row r="320" spans="1:3" s="187" customFormat="1" ht="14.25">
      <c r="A320" s="53"/>
      <c r="C320" s="188"/>
    </row>
    <row r="321" spans="1:3" s="187" customFormat="1" ht="14.25">
      <c r="A321" s="53"/>
      <c r="C321" s="188"/>
    </row>
    <row r="322" spans="1:3" s="187" customFormat="1" ht="14.25">
      <c r="A322" s="53"/>
      <c r="C322" s="188"/>
    </row>
    <row r="323" spans="1:3" s="187" customFormat="1" ht="14.25">
      <c r="A323" s="53"/>
      <c r="C323" s="188"/>
    </row>
    <row r="324" spans="1:3" s="187" customFormat="1" ht="14.25">
      <c r="A324" s="53"/>
      <c r="C324" s="188"/>
    </row>
    <row r="325" spans="1:3" s="187" customFormat="1" ht="14.25">
      <c r="A325" s="53"/>
      <c r="C325" s="188"/>
    </row>
    <row r="326" spans="1:3" s="187" customFormat="1" ht="14.25">
      <c r="A326" s="53"/>
      <c r="C326" s="188"/>
    </row>
    <row r="327" spans="1:3" s="187" customFormat="1" ht="14.25">
      <c r="A327" s="53"/>
      <c r="C327" s="188"/>
    </row>
    <row r="328" spans="1:3" s="187" customFormat="1" ht="14.25">
      <c r="A328" s="53"/>
      <c r="C328" s="188"/>
    </row>
    <row r="329" spans="1:3" s="187" customFormat="1" ht="14.25">
      <c r="A329" s="53"/>
      <c r="C329" s="188"/>
    </row>
    <row r="330" spans="1:3" s="187" customFormat="1" ht="14.25">
      <c r="A330" s="53"/>
      <c r="C330" s="188"/>
    </row>
    <row r="331" spans="1:3" s="187" customFormat="1" ht="14.25">
      <c r="A331" s="53"/>
      <c r="C331" s="188"/>
    </row>
    <row r="332" spans="1:3" s="187" customFormat="1" ht="14.25">
      <c r="A332" s="53"/>
      <c r="C332" s="188"/>
    </row>
    <row r="333" spans="1:3" s="187" customFormat="1" ht="14.25">
      <c r="A333" s="53"/>
      <c r="C333" s="188"/>
    </row>
    <row r="334" spans="1:3" s="187" customFormat="1" ht="14.25">
      <c r="A334" s="53"/>
      <c r="C334" s="188"/>
    </row>
    <row r="335" spans="1:3" s="187" customFormat="1" ht="14.25">
      <c r="A335" s="53"/>
      <c r="C335" s="18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7" customFormat="1" ht="14.25">
      <c r="A362" s="53"/>
      <c r="C362" s="188"/>
    </row>
    <row r="363" spans="1:3" s="189" customFormat="1" ht="12.75">
      <c r="A363" s="53"/>
      <c r="C363" s="190"/>
    </row>
    <row r="364" spans="1:3" s="187" customFormat="1" ht="14.25">
      <c r="A364" s="53"/>
      <c r="C364" s="188"/>
    </row>
    <row r="365" spans="1:3" s="187" customFormat="1" ht="14.25">
      <c r="A365" s="53"/>
      <c r="C365" s="188"/>
    </row>
    <row r="366" spans="1:3" s="187" customFormat="1" ht="14.25">
      <c r="A366" s="53"/>
      <c r="C366" s="188"/>
    </row>
    <row r="367" spans="1:3" s="187" customFormat="1" ht="14.25">
      <c r="A367" s="53"/>
      <c r="C367" s="188"/>
    </row>
    <row r="368" spans="1:3" s="187" customFormat="1" ht="14.25">
      <c r="A368" s="53"/>
      <c r="C368" s="188"/>
    </row>
    <row r="369" spans="1:3" s="187" customFormat="1" ht="14.25">
      <c r="A369" s="53"/>
      <c r="C369" s="188"/>
    </row>
    <row r="370" spans="1:3" s="187" customFormat="1" ht="14.25">
      <c r="A370" s="53"/>
      <c r="C370" s="188"/>
    </row>
    <row r="371" spans="1:3" s="187" customFormat="1" ht="14.25">
      <c r="A371" s="53"/>
      <c r="C371" s="188"/>
    </row>
    <row r="372" spans="1:3" s="187" customFormat="1" ht="14.25">
      <c r="A372" s="53"/>
      <c r="C372" s="188"/>
    </row>
    <row r="373" spans="1:3" s="187" customFormat="1" ht="14.25">
      <c r="A373" s="53"/>
      <c r="C373" s="188"/>
    </row>
    <row r="374" spans="1:3" s="187" customFormat="1" ht="14.25">
      <c r="A374" s="53"/>
      <c r="C374" s="188"/>
    </row>
    <row r="375" spans="1:3" s="187" customFormat="1" ht="14.25">
      <c r="A375" s="53"/>
      <c r="C375" s="188"/>
    </row>
    <row r="376" spans="1:3" s="187" customFormat="1" ht="14.25">
      <c r="A376" s="53"/>
      <c r="C376" s="188"/>
    </row>
    <row r="377" spans="1:3" s="187" customFormat="1" ht="14.25">
      <c r="A377" s="53"/>
      <c r="C377" s="188"/>
    </row>
    <row r="378" spans="1:3" s="187" customFormat="1" ht="14.25">
      <c r="A378" s="53"/>
      <c r="C378" s="188"/>
    </row>
    <row r="379" spans="1:3" s="187" customFormat="1" ht="14.25">
      <c r="A379" s="53"/>
      <c r="C379" s="188"/>
    </row>
    <row r="380" spans="1:3" s="187" customFormat="1" ht="14.25">
      <c r="A380" s="53"/>
      <c r="C380" s="188"/>
    </row>
    <row r="381" spans="1:3" s="187" customFormat="1" ht="14.25">
      <c r="A381" s="53"/>
      <c r="C381" s="188"/>
    </row>
    <row r="382" spans="1:3" s="187" customFormat="1" ht="14.25">
      <c r="A382" s="53"/>
      <c r="C382" s="188"/>
    </row>
    <row r="383" spans="1:3" s="187" customFormat="1" ht="14.25">
      <c r="A383" s="53"/>
      <c r="C383" s="188"/>
    </row>
    <row r="384" spans="1:3" s="187" customFormat="1" ht="14.25">
      <c r="A384" s="53"/>
      <c r="C384" s="188"/>
    </row>
    <row r="385" spans="1:3" s="187" customFormat="1" ht="14.25">
      <c r="A385" s="53"/>
      <c r="C385" s="188"/>
    </row>
    <row r="386" spans="1:3" s="187" customFormat="1" ht="14.25">
      <c r="A386" s="53"/>
      <c r="C386" s="188"/>
    </row>
    <row r="387" spans="1:3" s="187" customFormat="1" ht="14.25">
      <c r="A387" s="53"/>
      <c r="C387" s="188"/>
    </row>
    <row r="388" spans="1:3" s="187" customFormat="1" ht="14.25">
      <c r="A388" s="53"/>
      <c r="C388" s="188"/>
    </row>
    <row r="389" spans="1:3" s="187" customFormat="1" ht="14.25">
      <c r="A389" s="53"/>
      <c r="C389" s="188"/>
    </row>
    <row r="390" spans="1:3" s="187" customFormat="1" ht="14.25">
      <c r="A390" s="53"/>
      <c r="C390" s="188"/>
    </row>
    <row r="391" spans="1:3" s="187" customFormat="1" ht="14.25">
      <c r="A391" s="53"/>
      <c r="C391" s="18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7" customFormat="1" ht="14.25">
      <c r="A416" s="53"/>
      <c r="C416" s="188"/>
    </row>
    <row r="417" spans="1:3" s="187" customFormat="1" ht="14.25">
      <c r="A417" s="53"/>
      <c r="C417" s="188"/>
    </row>
    <row r="418" spans="1:3" s="187" customFormat="1" ht="14.25">
      <c r="A418" s="53"/>
      <c r="C418" s="188"/>
    </row>
    <row r="419" spans="1:3" s="187" customFormat="1" ht="14.25">
      <c r="A419" s="53"/>
      <c r="C419" s="188"/>
    </row>
    <row r="420" spans="1:3" s="187" customFormat="1" ht="14.25">
      <c r="A420" s="53"/>
      <c r="C420" s="188"/>
    </row>
    <row r="421" spans="1:3" s="187" customFormat="1" ht="14.25">
      <c r="A421" s="53"/>
      <c r="C421" s="188"/>
    </row>
    <row r="422" spans="1:3" s="187" customFormat="1" ht="14.25">
      <c r="A422" s="53"/>
      <c r="C422" s="188"/>
    </row>
    <row r="423" spans="1:3" s="187" customFormat="1" ht="14.25">
      <c r="A423" s="53"/>
      <c r="C423" s="188"/>
    </row>
    <row r="424" spans="1:3" s="187" customFormat="1" ht="14.25">
      <c r="A424" s="53"/>
      <c r="C424" s="188"/>
    </row>
    <row r="425" spans="1:3" s="187" customFormat="1" ht="14.25">
      <c r="A425" s="53"/>
      <c r="C425" s="188"/>
    </row>
    <row r="426" spans="1:3" s="187" customFormat="1" ht="14.25">
      <c r="A426" s="53"/>
      <c r="C426" s="188"/>
    </row>
    <row r="427" spans="1:3" s="187" customFormat="1" ht="14.25">
      <c r="A427" s="53"/>
      <c r="C427" s="188"/>
    </row>
    <row r="428" spans="1:3" s="187" customFormat="1" ht="14.25">
      <c r="A428" s="53"/>
      <c r="C428" s="188"/>
    </row>
    <row r="429" spans="1:3" s="187" customFormat="1" ht="14.25">
      <c r="A429" s="53"/>
      <c r="C429" s="188"/>
    </row>
    <row r="430" spans="1:3" s="187" customFormat="1" ht="14.25">
      <c r="A430" s="53"/>
      <c r="C430" s="188"/>
    </row>
    <row r="431" spans="1:3" s="187" customFormat="1" ht="14.25">
      <c r="A431" s="53"/>
      <c r="C431" s="188"/>
    </row>
    <row r="432" spans="1:3" s="187" customFormat="1" ht="14.25">
      <c r="A432" s="53"/>
      <c r="C432" s="188"/>
    </row>
    <row r="433" spans="1:3" s="187" customFormat="1" ht="14.25">
      <c r="A433" s="53"/>
      <c r="C433" s="188"/>
    </row>
    <row r="434" spans="1:3" s="187" customFormat="1" ht="14.25">
      <c r="A434" s="53"/>
      <c r="C434" s="188"/>
    </row>
    <row r="435" spans="1:3" s="187" customFormat="1" ht="14.25">
      <c r="A435" s="53"/>
      <c r="C435" s="188"/>
    </row>
    <row r="436" spans="1:3" s="187" customFormat="1" ht="14.25">
      <c r="A436" s="53"/>
      <c r="C436" s="188"/>
    </row>
    <row r="437" spans="1:3" s="187" customFormat="1" ht="14.25">
      <c r="A437" s="53"/>
      <c r="C437" s="188"/>
    </row>
    <row r="438" spans="1:3" s="187" customFormat="1" ht="14.25">
      <c r="A438" s="53"/>
      <c r="C438" s="188"/>
    </row>
    <row r="439" spans="1:3" s="187" customFormat="1" ht="14.25">
      <c r="A439" s="53"/>
      <c r="C439" s="188"/>
    </row>
    <row r="440" spans="1:3" s="187" customFormat="1" ht="14.25">
      <c r="A440" s="53"/>
      <c r="C440" s="188"/>
    </row>
    <row r="441" spans="1:3" s="187" customFormat="1" ht="14.25">
      <c r="A441" s="53"/>
      <c r="C441" s="188"/>
    </row>
    <row r="442" spans="1:3" s="187" customFormat="1" ht="14.25">
      <c r="A442" s="53"/>
      <c r="C442" s="188"/>
    </row>
    <row r="443" spans="1:3" s="187" customFormat="1" ht="14.25">
      <c r="A443" s="53"/>
      <c r="C443" s="188"/>
    </row>
    <row r="444" spans="1:3" s="187" customFormat="1" ht="14.25">
      <c r="A444" s="53"/>
      <c r="C444" s="188"/>
    </row>
    <row r="445" spans="1:3" s="187" customFormat="1" ht="9" customHeight="1">
      <c r="A445" s="53"/>
      <c r="C445" s="188"/>
    </row>
    <row r="447" ht="8.25" customHeight="1"/>
    <row r="448" ht="16.5" customHeight="1"/>
  </sheetData>
  <sheetProtection password="CD52" sheet="1" objects="1" scenarios="1" insertRows="0"/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63"/>
  <sheetViews>
    <sheetView showGridLines="0" defaultGridColor="0" zoomScale="75" zoomScaleNormal="75" colorId="22" workbookViewId="0" topLeftCell="B1">
      <selection activeCell="G41" sqref="G41"/>
    </sheetView>
  </sheetViews>
  <sheetFormatPr defaultColWidth="9.77734375" defaultRowHeight="15"/>
  <cols>
    <col min="1" max="1" width="17.3359375" style="53" hidden="1" customWidth="1"/>
    <col min="2" max="2" width="9.77734375" style="272" customWidth="1"/>
    <col min="3" max="3" width="69.21484375" style="104" customWidth="1"/>
    <col min="4" max="4" width="10.99609375" style="38" customWidth="1"/>
    <col min="5" max="6" width="10.77734375" style="38" customWidth="1"/>
    <col min="7" max="8" width="10.6640625" style="38" customWidth="1"/>
    <col min="9" max="9" width="65.3359375" style="38" customWidth="1"/>
    <col min="10" max="10" width="5.3359375" style="38" customWidth="1"/>
    <col min="11" max="11" width="0.9921875" style="38" customWidth="1"/>
    <col min="12" max="12" width="0.55078125" style="38" customWidth="1"/>
    <col min="13" max="13" width="9.77734375" style="38" customWidth="1"/>
    <col min="14" max="14" width="40.77734375" style="38" customWidth="1"/>
    <col min="15" max="16384" width="9.77734375" style="38" customWidth="1"/>
  </cols>
  <sheetData>
    <row r="1" spans="1:12" ht="18">
      <c r="A1" s="70"/>
      <c r="C1" s="95" t="s">
        <v>82</v>
      </c>
      <c r="D1" s="37"/>
      <c r="L1" s="39"/>
    </row>
    <row r="2" spans="1:11" ht="11.25" customHeight="1" thickBot="1">
      <c r="A2" s="70"/>
      <c r="C2" s="96"/>
      <c r="D2" s="40"/>
      <c r="K2" s="39"/>
    </row>
    <row r="3" spans="1:11" ht="16.5" thickTop="1">
      <c r="A3" s="210"/>
      <c r="B3" s="273"/>
      <c r="C3" s="97"/>
      <c r="D3" s="41"/>
      <c r="E3" s="42"/>
      <c r="F3" s="42"/>
      <c r="G3" s="42"/>
      <c r="H3" s="42"/>
      <c r="I3" s="42"/>
      <c r="J3" s="43"/>
      <c r="K3" s="39"/>
    </row>
    <row r="4" spans="1:15" ht="15.75">
      <c r="A4" s="212"/>
      <c r="B4" s="274"/>
      <c r="C4" s="329" t="s">
        <v>520</v>
      </c>
      <c r="D4" s="44"/>
      <c r="E4" s="45"/>
      <c r="F4" s="45" t="s">
        <v>2</v>
      </c>
      <c r="G4" s="45"/>
      <c r="H4" s="46"/>
      <c r="I4" s="45"/>
      <c r="J4" s="47"/>
      <c r="O4" s="39"/>
    </row>
    <row r="5" spans="1:15" ht="15.75">
      <c r="A5" s="212"/>
      <c r="B5" s="274"/>
      <c r="C5" s="313" t="s">
        <v>521</v>
      </c>
      <c r="D5" s="48">
        <v>2003</v>
      </c>
      <c r="E5" s="48">
        <v>2004</v>
      </c>
      <c r="F5" s="48">
        <v>2005</v>
      </c>
      <c r="G5" s="48">
        <v>2006</v>
      </c>
      <c r="H5" s="48">
        <v>2007</v>
      </c>
      <c r="I5" s="49"/>
      <c r="J5" s="47"/>
      <c r="O5" s="39"/>
    </row>
    <row r="6" spans="1:15" ht="15.75">
      <c r="A6" s="212"/>
      <c r="B6" s="274"/>
      <c r="C6" s="328" t="s">
        <v>522</v>
      </c>
      <c r="D6" s="321" t="s">
        <v>513</v>
      </c>
      <c r="E6" s="321" t="s">
        <v>513</v>
      </c>
      <c r="F6" s="321" t="s">
        <v>512</v>
      </c>
      <c r="G6" s="321" t="s">
        <v>512</v>
      </c>
      <c r="H6" s="50" t="s">
        <v>5</v>
      </c>
      <c r="I6" s="52"/>
      <c r="J6" s="47"/>
      <c r="O6" s="39"/>
    </row>
    <row r="7" spans="1:15" ht="10.5" customHeight="1" thickBot="1">
      <c r="A7" s="212"/>
      <c r="B7" s="274"/>
      <c r="C7" s="99"/>
      <c r="D7" s="51"/>
      <c r="E7" s="51"/>
      <c r="F7" s="51"/>
      <c r="G7" s="51"/>
      <c r="H7" s="50"/>
      <c r="I7" s="54"/>
      <c r="J7" s="47"/>
      <c r="O7" s="39"/>
    </row>
    <row r="8" spans="1:15" ht="17.25" thickBot="1" thickTop="1">
      <c r="A8" s="212" t="s">
        <v>176</v>
      </c>
      <c r="B8" s="274"/>
      <c r="C8" s="86" t="s">
        <v>134</v>
      </c>
      <c r="D8" s="276">
        <v>-1806</v>
      </c>
      <c r="E8" s="276">
        <v>2131</v>
      </c>
      <c r="F8" s="276">
        <v>1512</v>
      </c>
      <c r="G8" s="276">
        <v>1538</v>
      </c>
      <c r="H8" s="277">
        <v>1297</v>
      </c>
      <c r="I8" s="287" t="s">
        <v>503</v>
      </c>
      <c r="J8" s="55"/>
      <c r="O8" s="39"/>
    </row>
    <row r="9" spans="1:15" ht="16.5" thickTop="1">
      <c r="A9" s="212"/>
      <c r="B9" s="274"/>
      <c r="C9" s="100" t="s">
        <v>135</v>
      </c>
      <c r="D9" s="57"/>
      <c r="E9" s="58"/>
      <c r="F9" s="58"/>
      <c r="G9" s="58"/>
      <c r="H9" s="59"/>
      <c r="I9" s="288"/>
      <c r="J9" s="60"/>
      <c r="O9" s="39"/>
    </row>
    <row r="10" spans="1:15" ht="6" customHeight="1">
      <c r="A10" s="212"/>
      <c r="B10" s="274"/>
      <c r="C10" s="100"/>
      <c r="D10" s="61"/>
      <c r="E10" s="62"/>
      <c r="F10" s="62"/>
      <c r="G10" s="62"/>
      <c r="H10" s="63"/>
      <c r="I10" s="290"/>
      <c r="J10" s="60"/>
      <c r="O10" s="39"/>
    </row>
    <row r="11" spans="1:15" ht="16.5" thickBot="1">
      <c r="A11" s="212" t="s">
        <v>177</v>
      </c>
      <c r="B11" s="274"/>
      <c r="C11" s="64" t="s">
        <v>77</v>
      </c>
      <c r="D11" s="278">
        <f>SUM(D12:D16)</f>
        <v>-252</v>
      </c>
      <c r="E11" s="278">
        <f>SUM(E12:E16)</f>
        <v>-2408</v>
      </c>
      <c r="F11" s="278">
        <f>SUM(F12:F16)</f>
        <v>-1762</v>
      </c>
      <c r="G11" s="278">
        <v>-1822</v>
      </c>
      <c r="H11" s="278">
        <v>-788</v>
      </c>
      <c r="I11" s="291"/>
      <c r="J11" s="60"/>
      <c r="O11" s="39"/>
    </row>
    <row r="12" spans="1:15" ht="17.25" thickBot="1" thickTop="1">
      <c r="A12" s="212" t="s">
        <v>178</v>
      </c>
      <c r="B12" s="274"/>
      <c r="C12" s="64" t="s">
        <v>38</v>
      </c>
      <c r="D12" s="279">
        <v>75</v>
      </c>
      <c r="E12" s="279">
        <v>63</v>
      </c>
      <c r="F12" s="279">
        <v>113</v>
      </c>
      <c r="G12" s="366">
        <v>67</v>
      </c>
      <c r="H12" s="278">
        <v>67</v>
      </c>
      <c r="I12" s="291" t="s">
        <v>44</v>
      </c>
      <c r="J12" s="60"/>
      <c r="O12" s="39"/>
    </row>
    <row r="13" spans="1:15" ht="17.25" thickBot="1" thickTop="1">
      <c r="A13" s="212" t="s">
        <v>179</v>
      </c>
      <c r="B13" s="274"/>
      <c r="C13" s="64" t="s">
        <v>39</v>
      </c>
      <c r="D13" s="279">
        <v>-167</v>
      </c>
      <c r="E13" s="279">
        <v>-294</v>
      </c>
      <c r="F13" s="279">
        <v>-330</v>
      </c>
      <c r="G13" s="366">
        <v>-219</v>
      </c>
      <c r="H13" s="278">
        <v>-235</v>
      </c>
      <c r="I13" s="291"/>
      <c r="J13" s="60"/>
      <c r="O13" s="39"/>
    </row>
    <row r="14" spans="1:15" ht="17.25" thickBot="1" thickTop="1">
      <c r="A14" s="212" t="s">
        <v>180</v>
      </c>
      <c r="B14" s="274"/>
      <c r="C14" s="64" t="s">
        <v>40</v>
      </c>
      <c r="D14" s="279">
        <v>49</v>
      </c>
      <c r="E14" s="279">
        <v>1</v>
      </c>
      <c r="F14" s="279">
        <v>0</v>
      </c>
      <c r="G14" s="366">
        <v>1</v>
      </c>
      <c r="H14" s="278">
        <v>0</v>
      </c>
      <c r="I14" s="291"/>
      <c r="J14" s="60"/>
      <c r="O14" s="39"/>
    </row>
    <row r="15" spans="1:15" ht="17.25" thickBot="1" thickTop="1">
      <c r="A15" s="212" t="s">
        <v>181</v>
      </c>
      <c r="B15" s="274"/>
      <c r="C15" s="64" t="s">
        <v>41</v>
      </c>
      <c r="D15" s="279">
        <v>-201</v>
      </c>
      <c r="E15" s="279">
        <v>-2161</v>
      </c>
      <c r="F15" s="279">
        <v>-1493</v>
      </c>
      <c r="G15" s="366">
        <v>-1642</v>
      </c>
      <c r="H15" s="278">
        <v>-620</v>
      </c>
      <c r="I15" s="291"/>
      <c r="J15" s="60"/>
      <c r="O15" s="39"/>
    </row>
    <row r="16" spans="1:15" ht="17.25" thickBot="1" thickTop="1">
      <c r="A16" s="212" t="s">
        <v>182</v>
      </c>
      <c r="B16" s="274"/>
      <c r="C16" s="64" t="s">
        <v>42</v>
      </c>
      <c r="D16" s="280">
        <v>-8</v>
      </c>
      <c r="E16" s="280">
        <v>-17</v>
      </c>
      <c r="F16" s="280">
        <v>-52</v>
      </c>
      <c r="G16" s="366">
        <v>-29</v>
      </c>
      <c r="H16" s="281">
        <v>0</v>
      </c>
      <c r="I16" s="291"/>
      <c r="J16" s="60"/>
      <c r="O16" s="39"/>
    </row>
    <row r="17" spans="1:15" ht="16.5" thickTop="1">
      <c r="A17" s="212" t="s">
        <v>195</v>
      </c>
      <c r="B17" s="274"/>
      <c r="C17" s="75" t="s">
        <v>151</v>
      </c>
      <c r="D17" s="282"/>
      <c r="E17" s="282"/>
      <c r="F17" s="282"/>
      <c r="G17" s="282"/>
      <c r="H17" s="282"/>
      <c r="I17" s="292"/>
      <c r="J17" s="60"/>
      <c r="O17" s="39"/>
    </row>
    <row r="18" spans="1:15" ht="15.75">
      <c r="A18" s="212" t="s">
        <v>196</v>
      </c>
      <c r="B18" s="274"/>
      <c r="C18" s="75" t="s">
        <v>152</v>
      </c>
      <c r="D18" s="282"/>
      <c r="E18" s="282"/>
      <c r="F18" s="282"/>
      <c r="G18" s="282"/>
      <c r="H18" s="282"/>
      <c r="I18" s="292"/>
      <c r="J18" s="60"/>
      <c r="O18" s="39"/>
    </row>
    <row r="19" spans="1:15" ht="16.5" thickBot="1">
      <c r="A19" s="212"/>
      <c r="B19" s="274"/>
      <c r="C19" s="64"/>
      <c r="D19" s="65"/>
      <c r="E19" s="66"/>
      <c r="F19" s="66"/>
      <c r="G19" s="66"/>
      <c r="H19" s="67"/>
      <c r="I19" s="291"/>
      <c r="J19" s="60"/>
      <c r="O19" s="39"/>
    </row>
    <row r="20" spans="1:15" ht="17.25" thickBot="1" thickTop="1">
      <c r="A20" s="212" t="s">
        <v>183</v>
      </c>
      <c r="B20" s="274"/>
      <c r="C20" s="64" t="s">
        <v>74</v>
      </c>
      <c r="D20" s="283">
        <v>2119</v>
      </c>
      <c r="E20" s="283">
        <v>44</v>
      </c>
      <c r="F20" s="283">
        <v>77</v>
      </c>
      <c r="G20" s="366">
        <v>75</v>
      </c>
      <c r="H20" s="284">
        <v>0</v>
      </c>
      <c r="I20" s="291"/>
      <c r="J20" s="60"/>
      <c r="O20" s="39"/>
    </row>
    <row r="21" spans="1:15" ht="16.5" thickTop="1">
      <c r="A21" s="212"/>
      <c r="B21" s="274"/>
      <c r="C21" s="64"/>
      <c r="D21" s="65"/>
      <c r="E21" s="66"/>
      <c r="F21" s="66"/>
      <c r="G21" s="66"/>
      <c r="H21" s="67"/>
      <c r="I21" s="291"/>
      <c r="J21" s="60"/>
      <c r="O21" s="39"/>
    </row>
    <row r="22" spans="1:15" ht="15.75">
      <c r="A22" s="212" t="s">
        <v>184</v>
      </c>
      <c r="B22" s="274"/>
      <c r="C22" s="64" t="s">
        <v>69</v>
      </c>
      <c r="D22" s="279">
        <v>-92</v>
      </c>
      <c r="E22" s="279">
        <v>110</v>
      </c>
      <c r="F22" s="279">
        <f>SUM(F23:F24)</f>
        <v>572</v>
      </c>
      <c r="G22" s="279">
        <v>112</v>
      </c>
      <c r="H22" s="278">
        <v>0</v>
      </c>
      <c r="I22" s="291" t="s">
        <v>504</v>
      </c>
      <c r="J22" s="60"/>
      <c r="O22" s="39"/>
    </row>
    <row r="23" spans="1:15" ht="15.75">
      <c r="A23" s="212" t="s">
        <v>197</v>
      </c>
      <c r="B23" s="274"/>
      <c r="C23" s="75" t="s">
        <v>151</v>
      </c>
      <c r="D23" s="282">
        <v>-143</v>
      </c>
      <c r="E23" s="282">
        <v>68</v>
      </c>
      <c r="F23" s="282">
        <v>514</v>
      </c>
      <c r="G23" s="282">
        <v>91</v>
      </c>
      <c r="H23" s="282"/>
      <c r="I23" s="292" t="s">
        <v>505</v>
      </c>
      <c r="J23" s="60"/>
      <c r="O23" s="39"/>
    </row>
    <row r="24" spans="1:15" ht="16.5" thickBot="1">
      <c r="A24" s="212" t="s">
        <v>198</v>
      </c>
      <c r="B24" s="274"/>
      <c r="C24" s="75" t="s">
        <v>152</v>
      </c>
      <c r="D24" s="282">
        <v>51</v>
      </c>
      <c r="E24" s="282">
        <v>42</v>
      </c>
      <c r="F24" s="282">
        <v>58</v>
      </c>
      <c r="G24" s="282">
        <v>21</v>
      </c>
      <c r="H24" s="282"/>
      <c r="I24" s="292" t="s">
        <v>506</v>
      </c>
      <c r="J24" s="60"/>
      <c r="O24" s="39"/>
    </row>
    <row r="25" spans="1:15" ht="17.25" thickBot="1" thickTop="1">
      <c r="A25" s="212" t="s">
        <v>185</v>
      </c>
      <c r="B25" s="274"/>
      <c r="C25" s="64" t="s">
        <v>68</v>
      </c>
      <c r="D25" s="280">
        <v>0</v>
      </c>
      <c r="E25" s="280">
        <v>0</v>
      </c>
      <c r="F25" s="280">
        <v>0</v>
      </c>
      <c r="G25" s="366">
        <v>0</v>
      </c>
      <c r="H25" s="281">
        <v>0</v>
      </c>
      <c r="I25" s="291"/>
      <c r="J25" s="60"/>
      <c r="O25" s="39"/>
    </row>
    <row r="26" spans="1:15" ht="16.5" thickTop="1">
      <c r="A26" s="212" t="s">
        <v>199</v>
      </c>
      <c r="B26" s="274"/>
      <c r="C26" s="75" t="s">
        <v>151</v>
      </c>
      <c r="D26" s="282"/>
      <c r="E26" s="282"/>
      <c r="F26" s="282"/>
      <c r="G26" s="282"/>
      <c r="H26" s="282"/>
      <c r="I26" s="292"/>
      <c r="J26" s="60"/>
      <c r="O26" s="39"/>
    </row>
    <row r="27" spans="1:15" ht="15.75">
      <c r="A27" s="212" t="s">
        <v>200</v>
      </c>
      <c r="B27" s="274"/>
      <c r="C27" s="75" t="s">
        <v>152</v>
      </c>
      <c r="D27" s="282"/>
      <c r="E27" s="282"/>
      <c r="F27" s="282"/>
      <c r="G27" s="282"/>
      <c r="H27" s="282"/>
      <c r="I27" s="292"/>
      <c r="J27" s="60"/>
      <c r="O27" s="39"/>
    </row>
    <row r="28" spans="2:15" ht="15.75">
      <c r="B28" s="274"/>
      <c r="C28" s="64"/>
      <c r="H28" s="166"/>
      <c r="I28" s="291"/>
      <c r="J28" s="60"/>
      <c r="O28" s="39"/>
    </row>
    <row r="29" spans="1:15" ht="15.75">
      <c r="A29" s="212" t="s">
        <v>186</v>
      </c>
      <c r="B29" s="274"/>
      <c r="C29" s="64" t="s">
        <v>480</v>
      </c>
      <c r="D29" s="279" t="s">
        <v>491</v>
      </c>
      <c r="E29" s="279" t="s">
        <v>491</v>
      </c>
      <c r="F29" s="279" t="s">
        <v>491</v>
      </c>
      <c r="G29" s="279" t="s">
        <v>491</v>
      </c>
      <c r="H29" s="279" t="s">
        <v>491</v>
      </c>
      <c r="I29" s="291"/>
      <c r="J29" s="60"/>
      <c r="O29" s="39"/>
    </row>
    <row r="30" spans="1:15" ht="15.75">
      <c r="A30" s="212" t="s">
        <v>187</v>
      </c>
      <c r="B30" s="274"/>
      <c r="C30" s="64" t="s">
        <v>481</v>
      </c>
      <c r="D30" s="279">
        <v>785</v>
      </c>
      <c r="E30" s="279">
        <v>761</v>
      </c>
      <c r="F30" s="279">
        <f>SUM(F31:F32)</f>
        <v>351</v>
      </c>
      <c r="G30" s="279">
        <v>1649</v>
      </c>
      <c r="H30" s="278">
        <v>2168</v>
      </c>
      <c r="I30" s="291" t="s">
        <v>507</v>
      </c>
      <c r="J30" s="60"/>
      <c r="O30" s="39"/>
    </row>
    <row r="31" spans="1:15" ht="15.75">
      <c r="A31" s="212" t="s">
        <v>201</v>
      </c>
      <c r="B31" s="274"/>
      <c r="C31" s="75" t="s">
        <v>151</v>
      </c>
      <c r="D31" s="282">
        <v>1821</v>
      </c>
      <c r="E31" s="282">
        <v>1757</v>
      </c>
      <c r="F31" s="282">
        <v>1716</v>
      </c>
      <c r="G31" s="282">
        <v>1796</v>
      </c>
      <c r="H31" s="285"/>
      <c r="I31" s="292" t="s">
        <v>508</v>
      </c>
      <c r="J31" s="60"/>
      <c r="O31" s="39"/>
    </row>
    <row r="32" spans="1:15" ht="15.75">
      <c r="A32" s="212" t="s">
        <v>470</v>
      </c>
      <c r="B32" s="274"/>
      <c r="C32" s="75" t="s">
        <v>152</v>
      </c>
      <c r="D32" s="286">
        <v>-1036</v>
      </c>
      <c r="E32" s="286">
        <v>-996</v>
      </c>
      <c r="F32" s="286">
        <v>-1365</v>
      </c>
      <c r="G32" s="286">
        <v>-147</v>
      </c>
      <c r="H32" s="282"/>
      <c r="I32" s="292" t="s">
        <v>509</v>
      </c>
      <c r="J32" s="60"/>
      <c r="O32" s="39"/>
    </row>
    <row r="33" spans="1:15" ht="15.75">
      <c r="A33" s="212"/>
      <c r="B33" s="170"/>
      <c r="C33" s="75"/>
      <c r="D33" s="76"/>
      <c r="E33" s="87"/>
      <c r="F33" s="87"/>
      <c r="G33" s="87"/>
      <c r="H33" s="88"/>
      <c r="I33" s="291"/>
      <c r="J33" s="60"/>
      <c r="O33" s="39"/>
    </row>
    <row r="34" spans="1:15" ht="15.75">
      <c r="A34" s="212" t="s">
        <v>188</v>
      </c>
      <c r="B34" s="274"/>
      <c r="C34" s="64" t="s">
        <v>70</v>
      </c>
      <c r="D34" s="279">
        <v>227</v>
      </c>
      <c r="E34" s="279">
        <v>243</v>
      </c>
      <c r="F34" s="279">
        <v>172</v>
      </c>
      <c r="G34" s="279">
        <v>-18</v>
      </c>
      <c r="H34" s="278">
        <v>-213</v>
      </c>
      <c r="I34" s="291"/>
      <c r="J34" s="60"/>
      <c r="O34" s="39"/>
    </row>
    <row r="35" spans="1:15" ht="15.75">
      <c r="A35" s="212" t="s">
        <v>190</v>
      </c>
      <c r="B35" s="274"/>
      <c r="C35" s="75" t="s">
        <v>151</v>
      </c>
      <c r="D35" s="282">
        <v>-14</v>
      </c>
      <c r="E35" s="282">
        <v>-33</v>
      </c>
      <c r="F35" s="282">
        <v>-21</v>
      </c>
      <c r="G35" s="282">
        <v>-22</v>
      </c>
      <c r="H35" s="282"/>
      <c r="I35" s="292" t="s">
        <v>510</v>
      </c>
      <c r="J35" s="60"/>
      <c r="O35" s="39"/>
    </row>
    <row r="36" spans="1:15" ht="15.75">
      <c r="A36" s="212" t="s">
        <v>191</v>
      </c>
      <c r="B36" s="274"/>
      <c r="C36" s="75" t="s">
        <v>152</v>
      </c>
      <c r="D36" s="282">
        <v>142</v>
      </c>
      <c r="E36" s="282">
        <v>153</v>
      </c>
      <c r="F36" s="282">
        <v>155</v>
      </c>
      <c r="G36" s="282">
        <v>2</v>
      </c>
      <c r="H36" s="282"/>
      <c r="I36" s="292" t="s">
        <v>511</v>
      </c>
      <c r="J36" s="60"/>
      <c r="O36" s="39"/>
    </row>
    <row r="37" spans="1:15" ht="15.75">
      <c r="A37" s="212" t="s">
        <v>192</v>
      </c>
      <c r="B37" s="274"/>
      <c r="C37" s="75" t="s">
        <v>153</v>
      </c>
      <c r="D37" s="282">
        <v>99</v>
      </c>
      <c r="E37" s="282">
        <v>123</v>
      </c>
      <c r="F37" s="282">
        <v>38</v>
      </c>
      <c r="G37" s="282">
        <v>2</v>
      </c>
      <c r="H37" s="282">
        <v>-213</v>
      </c>
      <c r="I37" s="292" t="s">
        <v>501</v>
      </c>
      <c r="J37" s="60"/>
      <c r="O37" s="39"/>
    </row>
    <row r="38" spans="1:15" ht="15.75">
      <c r="A38" s="212" t="s">
        <v>193</v>
      </c>
      <c r="B38" s="274"/>
      <c r="C38" s="75" t="s">
        <v>154</v>
      </c>
      <c r="D38" s="282"/>
      <c r="E38" s="282"/>
      <c r="F38" s="282"/>
      <c r="G38" s="282"/>
      <c r="H38" s="282"/>
      <c r="I38" s="292"/>
      <c r="J38" s="60"/>
      <c r="O38" s="39"/>
    </row>
    <row r="39" spans="1:15" ht="15.75">
      <c r="A39" s="212" t="s">
        <v>194</v>
      </c>
      <c r="B39" s="274"/>
      <c r="C39" s="75" t="s">
        <v>155</v>
      </c>
      <c r="D39" s="282"/>
      <c r="E39" s="282"/>
      <c r="F39" s="282"/>
      <c r="G39" s="282"/>
      <c r="H39" s="282"/>
      <c r="I39" s="292"/>
      <c r="J39" s="60"/>
      <c r="O39" s="39"/>
    </row>
    <row r="40" spans="1:15" ht="16.5" thickBot="1">
      <c r="A40" s="199"/>
      <c r="B40" s="274"/>
      <c r="C40" s="64"/>
      <c r="D40" s="65"/>
      <c r="E40" s="66"/>
      <c r="F40" s="66"/>
      <c r="G40" s="66"/>
      <c r="H40" s="67"/>
      <c r="I40" s="291"/>
      <c r="J40" s="60"/>
      <c r="O40" s="39"/>
    </row>
    <row r="41" spans="1:15" ht="17.25" thickBot="1" thickTop="1">
      <c r="A41" s="212" t="s">
        <v>189</v>
      </c>
      <c r="B41" s="274"/>
      <c r="C41" s="85" t="s">
        <v>62</v>
      </c>
      <c r="D41" s="276">
        <v>981</v>
      </c>
      <c r="E41" s="276">
        <v>881</v>
      </c>
      <c r="F41" s="276">
        <v>922</v>
      </c>
      <c r="G41" s="276">
        <v>1534</v>
      </c>
      <c r="H41" s="277">
        <v>2464</v>
      </c>
      <c r="I41" s="293"/>
      <c r="J41" s="55"/>
      <c r="O41" s="39"/>
    </row>
    <row r="42" spans="1:11" ht="16.5" thickTop="1">
      <c r="A42" s="194"/>
      <c r="B42" s="274"/>
      <c r="C42" s="101" t="s">
        <v>43</v>
      </c>
      <c r="D42" s="53"/>
      <c r="E42" s="53"/>
      <c r="F42" s="53"/>
      <c r="G42" s="70"/>
      <c r="H42" s="53"/>
      <c r="I42" s="53"/>
      <c r="J42" s="60"/>
      <c r="K42" s="39"/>
    </row>
    <row r="43" spans="1:11" ht="9" customHeight="1">
      <c r="A43" s="194"/>
      <c r="B43" s="274"/>
      <c r="C43" s="102"/>
      <c r="D43" s="53"/>
      <c r="E43" s="53"/>
      <c r="F43" s="53"/>
      <c r="G43" s="53"/>
      <c r="H43" s="53"/>
      <c r="I43" s="53"/>
      <c r="J43" s="60"/>
      <c r="K43" s="39"/>
    </row>
    <row r="44" spans="1:11" ht="15.75">
      <c r="A44" s="194"/>
      <c r="B44" s="274"/>
      <c r="C44" s="98" t="s">
        <v>37</v>
      </c>
      <c r="D44" s="53"/>
      <c r="E44" s="53"/>
      <c r="F44" s="53"/>
      <c r="G44" s="53"/>
      <c r="H44" s="53"/>
      <c r="I44" s="53"/>
      <c r="J44" s="60"/>
      <c r="K44" s="39"/>
    </row>
    <row r="45" spans="1:11" ht="15.75">
      <c r="A45" s="194"/>
      <c r="B45" s="274"/>
      <c r="C45" s="98" t="s">
        <v>102</v>
      </c>
      <c r="D45" s="53"/>
      <c r="E45" s="53"/>
      <c r="F45" s="53"/>
      <c r="G45" s="53"/>
      <c r="H45" s="53"/>
      <c r="I45" s="53"/>
      <c r="J45" s="60"/>
      <c r="K45" s="39"/>
    </row>
    <row r="46" spans="1:12" ht="12" customHeight="1" thickBot="1">
      <c r="A46" s="205"/>
      <c r="B46" s="275"/>
      <c r="C46" s="103"/>
      <c r="D46" s="72"/>
      <c r="E46" s="72"/>
      <c r="F46" s="72"/>
      <c r="G46" s="72"/>
      <c r="H46" s="72"/>
      <c r="I46" s="72"/>
      <c r="J46" s="73"/>
      <c r="L46" s="39"/>
    </row>
    <row r="47" ht="15.75" thickTop="1"/>
    <row r="49" spans="1:10" ht="15">
      <c r="A49" s="271"/>
      <c r="B49" s="179" t="s">
        <v>157</v>
      </c>
      <c r="C49" s="105"/>
      <c r="D49" s="77"/>
      <c r="E49" s="77"/>
      <c r="F49" s="77"/>
      <c r="G49" s="77"/>
      <c r="H49" s="77"/>
      <c r="I49" s="77"/>
      <c r="J49" s="78"/>
    </row>
    <row r="50" spans="1:10" ht="23.25">
      <c r="A50" s="271"/>
      <c r="B50" s="268"/>
      <c r="C50" s="252" t="s">
        <v>404</v>
      </c>
      <c r="D50" s="357">
        <f>IF(D41="M",0,D41)-IF(D8="M",0,D8)-IF(D11="M",0,D11)-IF(D20="M",0,D20)-IF(D22="M",0,D22)-IF(D25="M",0,D25)-IF(D29="M",0,D29)-IF(D30="M",0,D30)-IF(D34="M",0,D34)</f>
        <v>0</v>
      </c>
      <c r="E50" s="357">
        <f>IF(E41="M",0,E41)-IF(E8="M",0,E8)-IF(E11="M",0,E11)-IF(E20="M",0,E20)-IF(E22="M",0,E22)-IF(E25="M",0,E25)-IF(E29="M",0,E29)-IF(E30="M",0,E30)-IF(E34="M",0,E34)</f>
        <v>0</v>
      </c>
      <c r="F50" s="357">
        <f>IF(F41="M",0,F41)-IF(F8="M",0,F8)-IF(F11="M",0,F11)-IF(F20="M",0,F20)-IF(F22="M",0,F22)-IF(F25="M",0,F25)-IF(F29="M",0,F29)-IF(F30="M",0,F30)-IF(F34="M",0,F34)</f>
        <v>0</v>
      </c>
      <c r="G50" s="357">
        <f>IF(G41="M",0,G41)-IF(G8="M",0,G8)-IF(G11="M",0,G11)-IF(G20="M",0,G20)-IF(G22="M",0,G22)-IF(G25="M",0,G25)-IF(G29="M",0,G29)-IF(G30="M",0,G30)-IF(G34="M",0,G34)</f>
        <v>0</v>
      </c>
      <c r="H50" s="357">
        <f>IF(H41="M",0,H41)-IF(H8="M",0,H8)-IF(H11="M",0,H11)-IF(H20="M",0,H20)-IF(H22="M",0,H22)-IF(H25="M",0,H25)-IF(H29="M",0,H29)-IF(H30="M",0,H30)-IF(H34="M",0,H34)</f>
        <v>0</v>
      </c>
      <c r="I50" s="79"/>
      <c r="J50" s="80"/>
    </row>
    <row r="51" spans="1:10" ht="15.75">
      <c r="A51" s="271"/>
      <c r="B51" s="268"/>
      <c r="C51" s="252" t="s">
        <v>405</v>
      </c>
      <c r="D51" s="357">
        <f>IF(D11="M",0,D11)-IF(D12="M",0,D12)-IF(D13="M",0,D13)-IF(D14="M",0,D14)-IF(D15="M",0,D15)-IF(D16="M",0,D16)</f>
        <v>0</v>
      </c>
      <c r="E51" s="357">
        <f>IF(E11="M",0,E11)-IF(E12="M",0,E12)-IF(E13="M",0,E13)-IF(E14="M",0,E14)-IF(E15="M",0,E15)-IF(E16="M",0,E16)</f>
        <v>0</v>
      </c>
      <c r="F51" s="357">
        <f>IF(F11="M",0,F11)-IF(F12="M",0,F12)-IF(F13="M",0,F13)-IF(F14="M",0,F14)-IF(F15="M",0,F15)-IF(F16="M",0,F16)</f>
        <v>0</v>
      </c>
      <c r="G51" s="357">
        <f>IF(G11="M",0,G11)-IF(G12="M",0,G12)-IF(G13="M",0,G13)-IF(G14="M",0,G14)-IF(G15="M",0,G15)-IF(G16="M",0,G16)</f>
        <v>0</v>
      </c>
      <c r="H51" s="357">
        <f>IF(H11="M",0,H11)-IF(H12="M",0,H12)-IF(H13="M",0,H13)-IF(H14="M",0,H14)-IF(H15="M",0,H15)-IF(H16="M",0,H16)</f>
        <v>0</v>
      </c>
      <c r="I51" s="79"/>
      <c r="J51" s="80"/>
    </row>
    <row r="52" spans="1:10" ht="15.75">
      <c r="A52" s="271"/>
      <c r="B52" s="268"/>
      <c r="C52" s="252" t="s">
        <v>407</v>
      </c>
      <c r="D52" s="357">
        <f>D34-SUM(D35:D40)</f>
        <v>0</v>
      </c>
      <c r="E52" s="357">
        <f>E34-SUM(E35:E40)</f>
        <v>0</v>
      </c>
      <c r="F52" s="357">
        <f>F34-SUM(F35:F40)</f>
        <v>0</v>
      </c>
      <c r="G52" s="357">
        <f>G34-SUM(G35:G40)</f>
        <v>0</v>
      </c>
      <c r="H52" s="357">
        <f>H34-SUM(H35:H40)</f>
        <v>0</v>
      </c>
      <c r="I52" s="79"/>
      <c r="J52" s="80"/>
    </row>
    <row r="53" spans="1:10" ht="15.75">
      <c r="A53" s="271"/>
      <c r="B53" s="253" t="s">
        <v>408</v>
      </c>
      <c r="C53" s="252"/>
      <c r="D53" s="355"/>
      <c r="E53" s="355"/>
      <c r="F53" s="355"/>
      <c r="G53" s="355"/>
      <c r="H53" s="355"/>
      <c r="I53" s="79"/>
      <c r="J53" s="80"/>
    </row>
    <row r="54" spans="1:10" ht="15.75">
      <c r="A54" s="271"/>
      <c r="B54" s="269"/>
      <c r="C54" s="256" t="s">
        <v>406</v>
      </c>
      <c r="D54" s="356">
        <f>IF('Table 1'!E11="M",0,'Table 1'!E11)-IF('Table 2A'!D41="M",0,'Table 2A'!D41)</f>
        <v>0</v>
      </c>
      <c r="E54" s="356">
        <f>IF('Table 1'!F11="M",0,'Table 1'!F11)-IF('Table 2A'!E41="M",0,'Table 2A'!E41)</f>
        <v>0</v>
      </c>
      <c r="F54" s="356">
        <f>IF('Table 1'!G11="M",0,'Table 1'!G11)-IF('Table 2A'!F41="M",0,'Table 2A'!F41)</f>
        <v>0</v>
      </c>
      <c r="G54" s="356">
        <f>IF('Table 1'!H11="M",0,'Table 1'!H11)-IF('Table 2A'!G41="M",0,'Table 2A'!G41)</f>
        <v>0</v>
      </c>
      <c r="H54" s="356">
        <f>IF('Table 1'!I11="M",0,'Table 1'!I11)-IF('Table 2A'!H41="M",0,'Table 2A'!H41)</f>
        <v>0</v>
      </c>
      <c r="I54" s="81"/>
      <c r="J54" s="82"/>
    </row>
    <row r="55" ht="15">
      <c r="A55" s="271"/>
    </row>
    <row r="56" ht="15">
      <c r="A56" s="271"/>
    </row>
    <row r="57" ht="15">
      <c r="A57" s="271"/>
    </row>
    <row r="58" ht="15">
      <c r="A58" s="271"/>
    </row>
    <row r="59" ht="15">
      <c r="A59" s="271"/>
    </row>
    <row r="60" ht="15">
      <c r="A60" s="74"/>
    </row>
    <row r="61" ht="15">
      <c r="A61" s="74"/>
    </row>
    <row r="62" ht="15">
      <c r="A62" s="74"/>
    </row>
    <row r="63" ht="15">
      <c r="A63" s="7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5" zoomScaleNormal="75" colorId="22" workbookViewId="0" topLeftCell="C1">
      <selection activeCell="C8" sqref="C8"/>
    </sheetView>
  </sheetViews>
  <sheetFormatPr defaultColWidth="9.77734375" defaultRowHeight="15"/>
  <cols>
    <col min="1" max="1" width="14.21484375" style="53" hidden="1" customWidth="1"/>
    <col min="2" max="2" width="3.77734375" style="38" customWidth="1"/>
    <col min="3" max="3" width="60.3359375" style="104" customWidth="1"/>
    <col min="4" max="4" width="10.99609375" style="38" customWidth="1"/>
    <col min="5" max="6" width="10.77734375" style="38" customWidth="1"/>
    <col min="7" max="8" width="10.6640625" style="38" customWidth="1"/>
    <col min="9" max="9" width="72.77734375" style="38" customWidth="1"/>
    <col min="10" max="10" width="5.3359375" style="38" customWidth="1"/>
    <col min="11" max="11" width="0.9921875" style="38" customWidth="1"/>
    <col min="12" max="12" width="0.55078125" style="38" customWidth="1"/>
    <col min="13" max="13" width="9.77734375" style="38" customWidth="1"/>
    <col min="14" max="14" width="40.77734375" style="38" customWidth="1"/>
    <col min="15" max="16384" width="9.77734375" style="38" customWidth="1"/>
  </cols>
  <sheetData>
    <row r="1" spans="1:12" ht="18">
      <c r="A1" s="70"/>
      <c r="B1" s="209"/>
      <c r="C1" s="95" t="s">
        <v>83</v>
      </c>
      <c r="D1" s="37"/>
      <c r="L1" s="39"/>
    </row>
    <row r="2" spans="1:11" ht="11.25" customHeight="1" thickBot="1">
      <c r="A2" s="70"/>
      <c r="B2" s="209"/>
      <c r="C2" s="96"/>
      <c r="D2" s="40"/>
      <c r="K2" s="39"/>
    </row>
    <row r="3" spans="1:11" ht="16.5" thickTop="1">
      <c r="A3" s="210"/>
      <c r="B3" s="211"/>
      <c r="C3" s="97"/>
      <c r="D3" s="41"/>
      <c r="E3" s="42"/>
      <c r="F3" s="42"/>
      <c r="G3" s="42"/>
      <c r="H3" s="42"/>
      <c r="I3" s="42"/>
      <c r="J3" s="43"/>
      <c r="K3" s="39"/>
    </row>
    <row r="4" spans="1:15" ht="15.75">
      <c r="A4" s="212"/>
      <c r="B4" s="114"/>
      <c r="C4" s="330" t="s">
        <v>520</v>
      </c>
      <c r="D4" s="44"/>
      <c r="E4" s="45"/>
      <c r="F4" s="45" t="s">
        <v>2</v>
      </c>
      <c r="G4" s="45"/>
      <c r="H4" s="45"/>
      <c r="I4" s="354"/>
      <c r="J4" s="47"/>
      <c r="O4" s="39"/>
    </row>
    <row r="5" spans="1:15" ht="15.75">
      <c r="A5" s="212"/>
      <c r="B5" s="114"/>
      <c r="C5" s="315" t="s">
        <v>521</v>
      </c>
      <c r="D5" s="48">
        <v>2003</v>
      </c>
      <c r="E5" s="48">
        <v>2004</v>
      </c>
      <c r="F5" s="48">
        <v>2005</v>
      </c>
      <c r="G5" s="48">
        <v>2006</v>
      </c>
      <c r="H5" s="48">
        <v>2007</v>
      </c>
      <c r="I5" s="213"/>
      <c r="J5" s="47"/>
      <c r="O5" s="39"/>
    </row>
    <row r="6" spans="1:15" ht="15.75">
      <c r="A6" s="212"/>
      <c r="B6" s="114"/>
      <c r="C6" s="331" t="s">
        <v>522</v>
      </c>
      <c r="D6" s="321" t="s">
        <v>513</v>
      </c>
      <c r="E6" s="321" t="s">
        <v>513</v>
      </c>
      <c r="F6" s="321" t="s">
        <v>512</v>
      </c>
      <c r="G6" s="321" t="s">
        <v>512</v>
      </c>
      <c r="H6" s="50" t="s">
        <v>5</v>
      </c>
      <c r="I6" s="52"/>
      <c r="J6" s="47"/>
      <c r="O6" s="39"/>
    </row>
    <row r="7" spans="1:15" ht="10.5" customHeight="1" thickBot="1">
      <c r="A7" s="212"/>
      <c r="B7" s="114"/>
      <c r="C7" s="316"/>
      <c r="D7" s="51"/>
      <c r="E7" s="51"/>
      <c r="F7" s="51"/>
      <c r="G7" s="51"/>
      <c r="H7" s="353"/>
      <c r="I7" s="54"/>
      <c r="J7" s="47"/>
      <c r="O7" s="39"/>
    </row>
    <row r="8" spans="1:15" ht="17.25" thickBot="1" thickTop="1">
      <c r="A8" s="212" t="s">
        <v>202</v>
      </c>
      <c r="B8" s="114"/>
      <c r="C8" s="263" t="s">
        <v>71</v>
      </c>
      <c r="D8" s="276" t="s">
        <v>491</v>
      </c>
      <c r="E8" s="276" t="s">
        <v>491</v>
      </c>
      <c r="F8" s="276" t="s">
        <v>491</v>
      </c>
      <c r="G8" s="276" t="s">
        <v>491</v>
      </c>
      <c r="H8" s="344"/>
      <c r="I8" s="320"/>
      <c r="J8" s="55"/>
      <c r="O8" s="39"/>
    </row>
    <row r="9" spans="1:15" ht="16.5" thickTop="1">
      <c r="A9" s="212"/>
      <c r="B9" s="114"/>
      <c r="C9" s="100" t="s">
        <v>76</v>
      </c>
      <c r="D9" s="57"/>
      <c r="E9" s="58"/>
      <c r="F9" s="58"/>
      <c r="G9" s="58"/>
      <c r="H9" s="58"/>
      <c r="I9" s="350"/>
      <c r="J9" s="60"/>
      <c r="O9" s="39"/>
    </row>
    <row r="10" spans="1:15" ht="6" customHeight="1">
      <c r="A10" s="212"/>
      <c r="B10" s="114"/>
      <c r="C10" s="100"/>
      <c r="D10" s="61"/>
      <c r="E10" s="62"/>
      <c r="F10" s="62"/>
      <c r="G10" s="62"/>
      <c r="H10" s="62"/>
      <c r="I10" s="351"/>
      <c r="J10" s="60"/>
      <c r="O10" s="39"/>
    </row>
    <row r="11" spans="1:15" ht="15.75">
      <c r="A11" s="212" t="s">
        <v>203</v>
      </c>
      <c r="B11" s="264"/>
      <c r="C11" s="64" t="s">
        <v>77</v>
      </c>
      <c r="D11" s="278" t="s">
        <v>491</v>
      </c>
      <c r="E11" s="278" t="s">
        <v>491</v>
      </c>
      <c r="F11" s="278" t="s">
        <v>491</v>
      </c>
      <c r="G11" s="278" t="s">
        <v>491</v>
      </c>
      <c r="H11" s="345"/>
      <c r="I11" s="352"/>
      <c r="J11" s="60"/>
      <c r="O11" s="39"/>
    </row>
    <row r="12" spans="1:15" ht="15.75">
      <c r="A12" s="212" t="s">
        <v>204</v>
      </c>
      <c r="B12" s="114"/>
      <c r="C12" s="64" t="s">
        <v>78</v>
      </c>
      <c r="D12" s="278" t="s">
        <v>491</v>
      </c>
      <c r="E12" s="278" t="s">
        <v>491</v>
      </c>
      <c r="F12" s="278" t="s">
        <v>491</v>
      </c>
      <c r="G12" s="278" t="s">
        <v>491</v>
      </c>
      <c r="H12" s="343"/>
      <c r="I12" s="291"/>
      <c r="J12" s="60"/>
      <c r="O12" s="39"/>
    </row>
    <row r="13" spans="1:15" ht="15.75">
      <c r="A13" s="212" t="s">
        <v>205</v>
      </c>
      <c r="B13" s="114"/>
      <c r="C13" s="64" t="s">
        <v>79</v>
      </c>
      <c r="D13" s="278" t="s">
        <v>491</v>
      </c>
      <c r="E13" s="278" t="s">
        <v>491</v>
      </c>
      <c r="F13" s="278" t="s">
        <v>491</v>
      </c>
      <c r="G13" s="278" t="s">
        <v>491</v>
      </c>
      <c r="H13" s="343"/>
      <c r="I13" s="291"/>
      <c r="J13" s="60"/>
      <c r="O13" s="39"/>
    </row>
    <row r="14" spans="1:15" ht="15.75">
      <c r="A14" s="212" t="s">
        <v>206</v>
      </c>
      <c r="B14" s="114"/>
      <c r="C14" s="64" t="s">
        <v>42</v>
      </c>
      <c r="D14" s="278" t="s">
        <v>491</v>
      </c>
      <c r="E14" s="278" t="s">
        <v>491</v>
      </c>
      <c r="F14" s="278" t="s">
        <v>491</v>
      </c>
      <c r="G14" s="278" t="s">
        <v>491</v>
      </c>
      <c r="H14" s="343"/>
      <c r="I14" s="291"/>
      <c r="J14" s="60"/>
      <c r="O14" s="39"/>
    </row>
    <row r="15" spans="1:15" ht="15.75">
      <c r="A15" s="212" t="s">
        <v>217</v>
      </c>
      <c r="B15" s="114"/>
      <c r="C15" s="75" t="s">
        <v>151</v>
      </c>
      <c r="D15" s="282"/>
      <c r="E15" s="282"/>
      <c r="F15" s="282"/>
      <c r="G15" s="282"/>
      <c r="H15" s="343"/>
      <c r="I15" s="292"/>
      <c r="J15" s="60"/>
      <c r="O15" s="39"/>
    </row>
    <row r="16" spans="1:15" ht="15.75">
      <c r="A16" s="212" t="s">
        <v>218</v>
      </c>
      <c r="B16" s="114"/>
      <c r="C16" s="75" t="s">
        <v>152</v>
      </c>
      <c r="D16" s="282"/>
      <c r="E16" s="282"/>
      <c r="F16" s="282"/>
      <c r="G16" s="282"/>
      <c r="H16" s="343"/>
      <c r="I16" s="292"/>
      <c r="J16" s="60"/>
      <c r="O16" s="39"/>
    </row>
    <row r="17" spans="1:15" ht="15.75">
      <c r="A17" s="212"/>
      <c r="B17" s="114"/>
      <c r="C17" s="216"/>
      <c r="D17" s="65"/>
      <c r="E17" s="66"/>
      <c r="F17" s="66"/>
      <c r="G17" s="66"/>
      <c r="H17" s="88"/>
      <c r="I17" s="291"/>
      <c r="J17" s="60"/>
      <c r="O17" s="39"/>
    </row>
    <row r="18" spans="1:15" ht="15.75">
      <c r="A18" s="212" t="s">
        <v>207</v>
      </c>
      <c r="B18" s="114"/>
      <c r="C18" s="64" t="s">
        <v>156</v>
      </c>
      <c r="D18" s="278" t="s">
        <v>491</v>
      </c>
      <c r="E18" s="278" t="s">
        <v>491</v>
      </c>
      <c r="F18" s="278" t="s">
        <v>491</v>
      </c>
      <c r="G18" s="278" t="s">
        <v>491</v>
      </c>
      <c r="H18" s="343"/>
      <c r="I18" s="291"/>
      <c r="J18" s="60"/>
      <c r="O18" s="39"/>
    </row>
    <row r="19" spans="1:15" ht="15.75">
      <c r="A19" s="212" t="s">
        <v>219</v>
      </c>
      <c r="B19" s="114"/>
      <c r="C19" s="75" t="s">
        <v>151</v>
      </c>
      <c r="D19" s="282"/>
      <c r="E19" s="282"/>
      <c r="F19" s="282"/>
      <c r="G19" s="282"/>
      <c r="H19" s="343"/>
      <c r="I19" s="292"/>
      <c r="J19" s="60"/>
      <c r="O19" s="39"/>
    </row>
    <row r="20" spans="1:15" ht="15.75">
      <c r="A20" s="212" t="s">
        <v>466</v>
      </c>
      <c r="B20" s="114"/>
      <c r="C20" s="75" t="s">
        <v>152</v>
      </c>
      <c r="D20" s="282"/>
      <c r="E20" s="282"/>
      <c r="F20" s="282"/>
      <c r="G20" s="282"/>
      <c r="H20" s="343"/>
      <c r="I20" s="292"/>
      <c r="J20" s="60"/>
      <c r="O20" s="39"/>
    </row>
    <row r="21" spans="1:15" ht="15.75">
      <c r="A21" s="121"/>
      <c r="B21" s="114"/>
      <c r="C21" s="216"/>
      <c r="D21" s="65"/>
      <c r="E21" s="66"/>
      <c r="F21" s="66"/>
      <c r="G21" s="66"/>
      <c r="H21" s="88"/>
      <c r="I21" s="291"/>
      <c r="J21" s="60"/>
      <c r="O21" s="39"/>
    </row>
    <row r="22" spans="1:15" ht="15.75">
      <c r="A22" s="212" t="s">
        <v>208</v>
      </c>
      <c r="B22" s="264"/>
      <c r="C22" s="64" t="s">
        <v>74</v>
      </c>
      <c r="D22" s="278" t="s">
        <v>491</v>
      </c>
      <c r="E22" s="278" t="s">
        <v>491</v>
      </c>
      <c r="F22" s="278" t="s">
        <v>491</v>
      </c>
      <c r="G22" s="278" t="s">
        <v>491</v>
      </c>
      <c r="H22" s="343"/>
      <c r="I22" s="291"/>
      <c r="J22" s="60"/>
      <c r="O22" s="39"/>
    </row>
    <row r="23" spans="1:15" ht="15.75">
      <c r="A23" s="212"/>
      <c r="B23" s="114"/>
      <c r="C23" s="216"/>
      <c r="D23" s="65"/>
      <c r="E23" s="66"/>
      <c r="F23" s="66"/>
      <c r="G23" s="66"/>
      <c r="H23" s="88"/>
      <c r="I23" s="291"/>
      <c r="J23" s="60"/>
      <c r="O23" s="39"/>
    </row>
    <row r="24" spans="1:15" ht="15.75">
      <c r="A24" s="212" t="s">
        <v>209</v>
      </c>
      <c r="B24" s="264"/>
      <c r="C24" s="64" t="s">
        <v>97</v>
      </c>
      <c r="D24" s="278" t="s">
        <v>491</v>
      </c>
      <c r="E24" s="278" t="s">
        <v>491</v>
      </c>
      <c r="F24" s="278" t="s">
        <v>491</v>
      </c>
      <c r="G24" s="278" t="s">
        <v>491</v>
      </c>
      <c r="H24" s="343"/>
      <c r="I24" s="291"/>
      <c r="J24" s="60"/>
      <c r="O24" s="39"/>
    </row>
    <row r="25" spans="1:15" ht="15.75">
      <c r="A25" s="212" t="s">
        <v>220</v>
      </c>
      <c r="B25" s="264"/>
      <c r="C25" s="75" t="s">
        <v>151</v>
      </c>
      <c r="D25" s="282"/>
      <c r="E25" s="282"/>
      <c r="F25" s="282"/>
      <c r="G25" s="282"/>
      <c r="H25" s="343"/>
      <c r="I25" s="292"/>
      <c r="J25" s="60"/>
      <c r="O25" s="39"/>
    </row>
    <row r="26" spans="1:15" ht="15.75">
      <c r="A26" s="212" t="s">
        <v>467</v>
      </c>
      <c r="B26" s="264"/>
      <c r="C26" s="75" t="s">
        <v>152</v>
      </c>
      <c r="D26" s="286"/>
      <c r="E26" s="286"/>
      <c r="F26" s="286"/>
      <c r="G26" s="286"/>
      <c r="H26" s="343"/>
      <c r="I26" s="292"/>
      <c r="J26" s="60"/>
      <c r="O26" s="39"/>
    </row>
    <row r="27" spans="1:15" ht="15.75">
      <c r="A27" s="212" t="s">
        <v>210</v>
      </c>
      <c r="B27" s="264"/>
      <c r="C27" s="64" t="s">
        <v>68</v>
      </c>
      <c r="D27" s="278" t="s">
        <v>491</v>
      </c>
      <c r="E27" s="278" t="s">
        <v>491</v>
      </c>
      <c r="F27" s="278" t="s">
        <v>491</v>
      </c>
      <c r="G27" s="278" t="s">
        <v>491</v>
      </c>
      <c r="H27" s="343"/>
      <c r="I27" s="291"/>
      <c r="J27" s="60"/>
      <c r="O27" s="39"/>
    </row>
    <row r="28" spans="1:15" ht="15.75">
      <c r="A28" s="212" t="s">
        <v>221</v>
      </c>
      <c r="B28" s="264"/>
      <c r="C28" s="75" t="s">
        <v>151</v>
      </c>
      <c r="D28" s="282"/>
      <c r="E28" s="282"/>
      <c r="F28" s="282"/>
      <c r="G28" s="282"/>
      <c r="H28" s="343"/>
      <c r="I28" s="292"/>
      <c r="J28" s="60"/>
      <c r="O28" s="39"/>
    </row>
    <row r="29" spans="1:15" ht="15.75">
      <c r="A29" s="212" t="s">
        <v>468</v>
      </c>
      <c r="B29" s="264"/>
      <c r="C29" s="75" t="s">
        <v>152</v>
      </c>
      <c r="D29" s="282"/>
      <c r="E29" s="282"/>
      <c r="F29" s="282"/>
      <c r="G29" s="282"/>
      <c r="H29" s="343"/>
      <c r="I29" s="292"/>
      <c r="J29" s="60"/>
      <c r="O29" s="39"/>
    </row>
    <row r="30" spans="1:15" ht="15.75">
      <c r="A30" s="212"/>
      <c r="B30" s="264"/>
      <c r="C30" s="64"/>
      <c r="D30" s="65"/>
      <c r="E30" s="66"/>
      <c r="F30" s="66"/>
      <c r="G30" s="66"/>
      <c r="H30" s="88"/>
      <c r="I30" s="291"/>
      <c r="J30" s="60"/>
      <c r="O30" s="39"/>
    </row>
    <row r="31" spans="1:15" ht="15.75">
      <c r="A31" s="212" t="s">
        <v>211</v>
      </c>
      <c r="B31" s="264"/>
      <c r="C31" s="64" t="s">
        <v>81</v>
      </c>
      <c r="D31" s="278" t="s">
        <v>491</v>
      </c>
      <c r="E31" s="278" t="s">
        <v>491</v>
      </c>
      <c r="F31" s="278" t="s">
        <v>491</v>
      </c>
      <c r="G31" s="278" t="s">
        <v>491</v>
      </c>
      <c r="H31" s="343"/>
      <c r="I31" s="291"/>
      <c r="J31" s="60"/>
      <c r="O31" s="39"/>
    </row>
    <row r="32" spans="1:15" ht="15.75">
      <c r="A32" s="212" t="s">
        <v>222</v>
      </c>
      <c r="B32" s="264"/>
      <c r="C32" s="75" t="s">
        <v>151</v>
      </c>
      <c r="D32" s="282"/>
      <c r="E32" s="282"/>
      <c r="F32" s="282"/>
      <c r="G32" s="282"/>
      <c r="H32" s="343"/>
      <c r="I32" s="292"/>
      <c r="J32" s="60"/>
      <c r="O32" s="39"/>
    </row>
    <row r="33" spans="1:15" ht="15.75">
      <c r="A33" s="212" t="s">
        <v>469</v>
      </c>
      <c r="B33" s="264"/>
      <c r="C33" s="75" t="s">
        <v>152</v>
      </c>
      <c r="D33" s="282"/>
      <c r="E33" s="282"/>
      <c r="F33" s="282"/>
      <c r="G33" s="282"/>
      <c r="H33" s="343"/>
      <c r="I33" s="292"/>
      <c r="J33" s="60"/>
      <c r="O33" s="39"/>
    </row>
    <row r="34" spans="1:15" ht="15.75">
      <c r="A34" s="212"/>
      <c r="B34" s="114"/>
      <c r="C34" s="64"/>
      <c r="D34" s="65"/>
      <c r="E34" s="66"/>
      <c r="F34" s="66"/>
      <c r="G34" s="66"/>
      <c r="H34" s="88"/>
      <c r="I34" s="291"/>
      <c r="J34" s="60"/>
      <c r="O34" s="39"/>
    </row>
    <row r="35" spans="1:15" ht="15.75">
      <c r="A35" s="212" t="s">
        <v>212</v>
      </c>
      <c r="B35" s="114"/>
      <c r="C35" s="64" t="s">
        <v>70</v>
      </c>
      <c r="D35" s="278" t="s">
        <v>491</v>
      </c>
      <c r="E35" s="278" t="s">
        <v>491</v>
      </c>
      <c r="F35" s="278" t="s">
        <v>491</v>
      </c>
      <c r="G35" s="278" t="s">
        <v>491</v>
      </c>
      <c r="H35" s="343"/>
      <c r="I35" s="291"/>
      <c r="J35" s="60"/>
      <c r="O35" s="39"/>
    </row>
    <row r="36" spans="1:15" ht="15.75">
      <c r="A36" s="212" t="s">
        <v>214</v>
      </c>
      <c r="B36" s="114"/>
      <c r="C36" s="75" t="s">
        <v>151</v>
      </c>
      <c r="D36" s="282"/>
      <c r="E36" s="282"/>
      <c r="F36" s="282"/>
      <c r="G36" s="282"/>
      <c r="H36" s="343"/>
      <c r="I36" s="292"/>
      <c r="J36" s="60"/>
      <c r="O36" s="39"/>
    </row>
    <row r="37" spans="1:15" ht="15.75">
      <c r="A37" s="212" t="s">
        <v>215</v>
      </c>
      <c r="B37" s="114"/>
      <c r="C37" s="75" t="s">
        <v>152</v>
      </c>
      <c r="D37" s="282"/>
      <c r="E37" s="282"/>
      <c r="F37" s="282"/>
      <c r="G37" s="282"/>
      <c r="H37" s="343"/>
      <c r="I37" s="292"/>
      <c r="J37" s="60"/>
      <c r="O37" s="39"/>
    </row>
    <row r="38" spans="1:15" ht="15.75">
      <c r="A38" s="212" t="s">
        <v>216</v>
      </c>
      <c r="B38" s="114"/>
      <c r="C38" s="75" t="s">
        <v>153</v>
      </c>
      <c r="D38" s="282"/>
      <c r="E38" s="282"/>
      <c r="F38" s="282"/>
      <c r="G38" s="282"/>
      <c r="H38" s="343"/>
      <c r="I38" s="292"/>
      <c r="J38" s="60"/>
      <c r="O38" s="39"/>
    </row>
    <row r="39" spans="1:15" ht="16.5" thickBot="1">
      <c r="A39" s="212"/>
      <c r="B39" s="114"/>
      <c r="C39" s="64"/>
      <c r="D39" s="65"/>
      <c r="E39" s="66"/>
      <c r="F39" s="66"/>
      <c r="G39" s="66"/>
      <c r="H39" s="346"/>
      <c r="I39" s="291"/>
      <c r="J39" s="60"/>
      <c r="O39" s="39"/>
    </row>
    <row r="40" spans="1:15" ht="17.25" thickBot="1" thickTop="1">
      <c r="A40" s="212" t="s">
        <v>213</v>
      </c>
      <c r="B40" s="114"/>
      <c r="C40" s="215" t="s">
        <v>63</v>
      </c>
      <c r="D40" s="276" t="s">
        <v>491</v>
      </c>
      <c r="E40" s="276" t="s">
        <v>491</v>
      </c>
      <c r="F40" s="276" t="s">
        <v>491</v>
      </c>
      <c r="G40" s="276" t="s">
        <v>491</v>
      </c>
      <c r="H40" s="344"/>
      <c r="I40" s="293"/>
      <c r="J40" s="55"/>
      <c r="O40" s="39"/>
    </row>
    <row r="41" spans="1:11" ht="16.5" thickTop="1">
      <c r="A41" s="194"/>
      <c r="B41" s="114"/>
      <c r="C41" s="270" t="s">
        <v>43</v>
      </c>
      <c r="D41" s="146"/>
      <c r="E41" s="208"/>
      <c r="F41" s="208"/>
      <c r="G41" s="74"/>
      <c r="H41" s="74"/>
      <c r="I41" s="208"/>
      <c r="J41" s="60"/>
      <c r="K41" s="39"/>
    </row>
    <row r="42" spans="1:11" ht="9" customHeight="1">
      <c r="A42" s="194"/>
      <c r="B42" s="114"/>
      <c r="C42" s="317"/>
      <c r="D42" s="318"/>
      <c r="E42" s="208"/>
      <c r="F42" s="208"/>
      <c r="G42" s="208"/>
      <c r="H42" s="208"/>
      <c r="I42" s="208"/>
      <c r="J42" s="60"/>
      <c r="K42" s="39"/>
    </row>
    <row r="43" spans="1:11" ht="15.75">
      <c r="A43" s="194"/>
      <c r="B43" s="114"/>
      <c r="C43" s="319" t="s">
        <v>37</v>
      </c>
      <c r="D43" s="83"/>
      <c r="E43" s="208"/>
      <c r="F43" s="208"/>
      <c r="G43" s="208"/>
      <c r="H43" s="208"/>
      <c r="I43" s="208"/>
      <c r="J43" s="60"/>
      <c r="K43" s="39"/>
    </row>
    <row r="44" spans="1:11" ht="15.75">
      <c r="A44" s="194"/>
      <c r="B44" s="114"/>
      <c r="C44" s="319" t="s">
        <v>102</v>
      </c>
      <c r="D44" s="83"/>
      <c r="E44" s="208"/>
      <c r="F44" s="208"/>
      <c r="G44" s="208"/>
      <c r="H44" s="208"/>
      <c r="I44" s="208"/>
      <c r="J44" s="60"/>
      <c r="K44" s="39"/>
    </row>
    <row r="45" spans="1:12" ht="12" customHeight="1" thickBot="1">
      <c r="A45" s="205"/>
      <c r="B45" s="248"/>
      <c r="C45" s="103"/>
      <c r="D45" s="72"/>
      <c r="E45" s="72"/>
      <c r="F45" s="72"/>
      <c r="G45" s="72"/>
      <c r="H45" s="72"/>
      <c r="I45" s="72"/>
      <c r="J45" s="73"/>
      <c r="L45" s="39"/>
    </row>
    <row r="46" ht="15.75" thickTop="1">
      <c r="A46" s="271"/>
    </row>
    <row r="47" spans="1:3" ht="15">
      <c r="A47" s="271"/>
      <c r="C47" s="104" t="s">
        <v>44</v>
      </c>
    </row>
    <row r="48" spans="1:10" ht="15">
      <c r="A48" s="271"/>
      <c r="B48" s="179" t="s">
        <v>157</v>
      </c>
      <c r="C48" s="105"/>
      <c r="D48" s="77"/>
      <c r="E48" s="77"/>
      <c r="F48" s="77"/>
      <c r="G48" s="77"/>
      <c r="H48" s="77"/>
      <c r="I48" s="77"/>
      <c r="J48" s="78"/>
    </row>
    <row r="49" spans="1:10" ht="23.25">
      <c r="A49" s="271"/>
      <c r="B49" s="268"/>
      <c r="C49" s="252" t="s">
        <v>409</v>
      </c>
      <c r="D49" s="357">
        <f>IF(D40="M",0,D40)-IF(D8="M",0,D8)-IF(D11="M",0,D11)-IF(D18="M",0,D18)-IF(D22="M",0,D22)-IF(D24="M",0,D24)-IF(D27="M",0,D27)-IF(D31="M",0,D31)-IF(D35="M",0,D35)</f>
        <v>0</v>
      </c>
      <c r="E49" s="357">
        <f>IF(E40="M",0,E40)-IF(E8="M",0,E8)-IF(E11="M",0,E11)-IF(E18="M",0,E18)-IF(E22="M",0,E22)-IF(E24="M",0,E24)-IF(E27="M",0,E27)-IF(E31="M",0,E31)-IF(E35="M",0,E35)</f>
        <v>0</v>
      </c>
      <c r="F49" s="357">
        <f>IF(F40="M",0,F40)-IF(F8="M",0,F8)-IF(F11="M",0,F11)-IF(F18="M",0,F18)-IF(F22="M",0,F22)-IF(F24="M",0,F24)-IF(F27="M",0,F27)-IF(F31="M",0,F31)-IF(F35="M",0,F35)</f>
        <v>0</v>
      </c>
      <c r="G49" s="357">
        <f>IF(G40="M",0,G40)-IF(G8="M",0,G8)-IF(G11="M",0,G11)-IF(G18="M",0,G18)-IF(G22="M",0,G22)-IF(G24="M",0,G24)-IF(G27="M",0,G27)-IF(G31="M",0,G31)-IF(G35="M",0,G35)</f>
        <v>0</v>
      </c>
      <c r="H49" s="357">
        <f>IF(H40="M",0,H40)-IF(H8="M",0,H8)-IF(H11="M",0,H11)-IF(H18="M",0,H18)-IF(H22="M",0,H22)-IF(H24="M",0,H24)-IF(H27="M",0,H27)-IF(H31="M",0,H31)-IF(H35="M",0,H35)</f>
        <v>0</v>
      </c>
      <c r="I49" s="79"/>
      <c r="J49" s="80"/>
    </row>
    <row r="50" spans="1:10" ht="15.75">
      <c r="A50" s="271"/>
      <c r="B50" s="268"/>
      <c r="C50" s="252" t="s">
        <v>410</v>
      </c>
      <c r="D50" s="357">
        <f>IF(D11="M",0,D11)-IF(D12="M",0,D12)-IF(D13="M",0,D13)-IF(D14="M",0,D14)</f>
        <v>0</v>
      </c>
      <c r="E50" s="357">
        <f>IF(E11="M",0,E11)-IF(E12="M",0,E12)-IF(E13="M",0,E13)-IF(E14="M",0,E14)</f>
        <v>0</v>
      </c>
      <c r="F50" s="357">
        <f>IF(F11="M",0,F11)-IF(F12="M",0,F12)-IF(F13="M",0,F13)-IF(F14="M",0,F14)</f>
        <v>0</v>
      </c>
      <c r="G50" s="357">
        <f>IF(G11="M",0,G11)-IF(G12="M",0,G12)-IF(G13="M",0,G13)-IF(G14="M",0,G14)</f>
        <v>0</v>
      </c>
      <c r="H50" s="357">
        <f>IF(H11="M",0,H11)-IF(H12="M",0,H12)-IF(H13="M",0,H13)-IF(H14="M",0,H14)</f>
        <v>0</v>
      </c>
      <c r="I50" s="79"/>
      <c r="J50" s="80"/>
    </row>
    <row r="51" spans="1:10" ht="15.75">
      <c r="A51" s="271"/>
      <c r="B51" s="268"/>
      <c r="C51" s="252" t="s">
        <v>412</v>
      </c>
      <c r="D51" s="357">
        <f>D35-SUM(D36:D39)</f>
        <v>0</v>
      </c>
      <c r="E51" s="357">
        <f>E35-SUM(E36:E39)</f>
        <v>0</v>
      </c>
      <c r="F51" s="357">
        <f>F35-SUM(F36:F39)</f>
        <v>0</v>
      </c>
      <c r="G51" s="357">
        <f>G35-SUM(G36:G39)</f>
        <v>0</v>
      </c>
      <c r="H51" s="357">
        <f>H35-SUM(H36:H39)</f>
        <v>0</v>
      </c>
      <c r="I51" s="79"/>
      <c r="J51" s="80"/>
    </row>
    <row r="52" spans="1:10" ht="15.75">
      <c r="A52" s="271"/>
      <c r="B52" s="253" t="s">
        <v>408</v>
      </c>
      <c r="C52" s="252"/>
      <c r="D52" s="355"/>
      <c r="E52" s="355"/>
      <c r="F52" s="355"/>
      <c r="G52" s="355"/>
      <c r="H52" s="355"/>
      <c r="I52" s="79"/>
      <c r="J52" s="80"/>
    </row>
    <row r="53" spans="1:10" ht="15.75">
      <c r="A53" s="271"/>
      <c r="B53" s="269"/>
      <c r="C53" s="256" t="s">
        <v>411</v>
      </c>
      <c r="D53" s="356">
        <f>IF('Table 1'!E12="M",0,'Table 1'!E12)-IF('Table 2B'!D40="M",0,'Table 2B'!D40)</f>
        <v>0</v>
      </c>
      <c r="E53" s="356">
        <f>IF('Table 1'!F12="M",0,'Table 1'!F12)-IF('Table 2B'!E40="M",0,'Table 2B'!E40)</f>
        <v>0</v>
      </c>
      <c r="F53" s="356">
        <f>IF('Table 1'!G12="M",0,'Table 1'!G12)-IF('Table 2B'!F40="M",0,'Table 2B'!F40)</f>
        <v>0</v>
      </c>
      <c r="G53" s="356">
        <f>IF('Table 1'!H12="M",0,'Table 1'!H12)-IF('Table 2B'!G40="M",0,'Table 2B'!G40)</f>
        <v>0</v>
      </c>
      <c r="H53" s="356">
        <f>IF('Table 1'!I12="M",0,'Table 1'!I12)-IF('Table 2B'!H40="M",0,'Table 2B'!H40)</f>
        <v>0</v>
      </c>
      <c r="I53" s="81"/>
      <c r="J53" s="82"/>
    </row>
    <row r="54" spans="1:8" ht="15">
      <c r="A54" s="271"/>
      <c r="D54" s="362"/>
      <c r="E54" s="362"/>
      <c r="F54" s="362"/>
      <c r="G54" s="362"/>
      <c r="H54" s="362"/>
    </row>
    <row r="55" ht="15">
      <c r="A55" s="271"/>
    </row>
    <row r="56" ht="15">
      <c r="A56" s="271"/>
    </row>
    <row r="57" ht="15">
      <c r="A57" s="271"/>
    </row>
    <row r="58" ht="15">
      <c r="A58" s="271"/>
    </row>
    <row r="59" ht="15">
      <c r="A59" s="271"/>
    </row>
    <row r="60" ht="15">
      <c r="A60" s="27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I8" sqref="I8"/>
    </sheetView>
  </sheetViews>
  <sheetFormatPr defaultColWidth="9.77734375" defaultRowHeight="15"/>
  <cols>
    <col min="1" max="1" width="14.21484375" style="53" hidden="1" customWidth="1"/>
    <col min="2" max="2" width="3.77734375" style="38" customWidth="1"/>
    <col min="3" max="3" width="66.21484375" style="104" customWidth="1"/>
    <col min="4" max="4" width="10.99609375" style="38" customWidth="1"/>
    <col min="5" max="6" width="10.77734375" style="38" customWidth="1"/>
    <col min="7" max="8" width="10.6640625" style="38" customWidth="1"/>
    <col min="9" max="9" width="72.77734375" style="38" customWidth="1"/>
    <col min="10" max="10" width="5.3359375" style="38" customWidth="1"/>
    <col min="11" max="11" width="0.9921875" style="38" customWidth="1"/>
    <col min="12" max="12" width="0.55078125" style="38" customWidth="1"/>
    <col min="13" max="13" width="9.77734375" style="38" customWidth="1"/>
    <col min="14" max="14" width="40.77734375" style="38" customWidth="1"/>
    <col min="15" max="16384" width="9.77734375" style="38" customWidth="1"/>
  </cols>
  <sheetData>
    <row r="1" spans="1:12" ht="18">
      <c r="A1" s="70"/>
      <c r="B1" s="209"/>
      <c r="C1" s="95" t="s">
        <v>84</v>
      </c>
      <c r="D1" s="37"/>
      <c r="L1" s="39"/>
    </row>
    <row r="2" spans="1:11" ht="11.25" customHeight="1" thickBot="1">
      <c r="A2" s="70"/>
      <c r="B2" s="209"/>
      <c r="C2" s="96"/>
      <c r="D2" s="40"/>
      <c r="K2" s="39"/>
    </row>
    <row r="3" spans="1:11" ht="16.5" thickTop="1">
      <c r="A3" s="210"/>
      <c r="B3" s="211"/>
      <c r="C3" s="97"/>
      <c r="D3" s="41"/>
      <c r="E3" s="42"/>
      <c r="F3" s="42"/>
      <c r="G3" s="42"/>
      <c r="H3" s="42"/>
      <c r="I3" s="42"/>
      <c r="J3" s="43"/>
      <c r="K3" s="39"/>
    </row>
    <row r="4" spans="1:15" ht="15.75">
      <c r="A4" s="212"/>
      <c r="B4" s="114"/>
      <c r="C4" s="330" t="s">
        <v>520</v>
      </c>
      <c r="D4" s="44"/>
      <c r="E4" s="45"/>
      <c r="F4" s="45" t="s">
        <v>2</v>
      </c>
      <c r="G4" s="45"/>
      <c r="H4" s="45"/>
      <c r="I4" s="354"/>
      <c r="J4" s="47"/>
      <c r="O4" s="39"/>
    </row>
    <row r="5" spans="1:15" ht="15.75">
      <c r="A5" s="212" t="s">
        <v>158</v>
      </c>
      <c r="B5" s="114"/>
      <c r="C5" s="315" t="s">
        <v>521</v>
      </c>
      <c r="D5" s="48">
        <v>2003</v>
      </c>
      <c r="E5" s="48">
        <v>2004</v>
      </c>
      <c r="F5" s="48">
        <v>2005</v>
      </c>
      <c r="G5" s="48">
        <v>2006</v>
      </c>
      <c r="H5" s="48">
        <v>2007</v>
      </c>
      <c r="I5" s="213"/>
      <c r="J5" s="47"/>
      <c r="O5" s="39"/>
    </row>
    <row r="6" spans="1:15" ht="15.75">
      <c r="A6" s="212"/>
      <c r="B6" s="114"/>
      <c r="C6" s="331" t="s">
        <v>522</v>
      </c>
      <c r="D6" s="321" t="s">
        <v>513</v>
      </c>
      <c r="E6" s="321" t="s">
        <v>513</v>
      </c>
      <c r="F6" s="321" t="s">
        <v>512</v>
      </c>
      <c r="G6" s="321" t="s">
        <v>512</v>
      </c>
      <c r="H6" s="50" t="s">
        <v>5</v>
      </c>
      <c r="I6" s="52"/>
      <c r="J6" s="47"/>
      <c r="O6" s="39"/>
    </row>
    <row r="7" spans="1:15" ht="10.5" customHeight="1" thickBot="1">
      <c r="A7" s="212"/>
      <c r="B7" s="114"/>
      <c r="C7" s="316"/>
      <c r="D7" s="51"/>
      <c r="E7" s="51"/>
      <c r="F7" s="51"/>
      <c r="G7" s="51"/>
      <c r="H7" s="353"/>
      <c r="I7" s="54"/>
      <c r="J7" s="47"/>
      <c r="O7" s="39"/>
    </row>
    <row r="8" spans="1:15" ht="17.25" thickBot="1" thickTop="1">
      <c r="A8" s="212" t="s">
        <v>223</v>
      </c>
      <c r="B8" s="114"/>
      <c r="C8" s="263" t="s">
        <v>72</v>
      </c>
      <c r="D8" s="276">
        <v>1584</v>
      </c>
      <c r="E8" s="276">
        <v>1440</v>
      </c>
      <c r="F8" s="276">
        <v>1477</v>
      </c>
      <c r="G8" s="276">
        <v>2104</v>
      </c>
      <c r="H8" s="344"/>
      <c r="I8" s="320" t="s">
        <v>524</v>
      </c>
      <c r="J8" s="55"/>
      <c r="O8" s="39"/>
    </row>
    <row r="9" spans="1:15" ht="16.5" thickTop="1">
      <c r="A9" s="212"/>
      <c r="B9" s="114"/>
      <c r="C9" s="270" t="s">
        <v>76</v>
      </c>
      <c r="D9" s="57"/>
      <c r="E9" s="58"/>
      <c r="F9" s="58"/>
      <c r="G9" s="59"/>
      <c r="H9" s="58"/>
      <c r="I9" s="350"/>
      <c r="J9" s="60"/>
      <c r="O9" s="39"/>
    </row>
    <row r="10" spans="1:15" ht="6" customHeight="1">
      <c r="A10" s="212"/>
      <c r="B10" s="114"/>
      <c r="C10" s="270"/>
      <c r="D10" s="61"/>
      <c r="E10" s="62"/>
      <c r="F10" s="62"/>
      <c r="G10" s="63"/>
      <c r="H10" s="62"/>
      <c r="I10" s="351"/>
      <c r="J10" s="60"/>
      <c r="O10" s="39"/>
    </row>
    <row r="11" spans="1:15" ht="15.75">
      <c r="A11" s="212" t="s">
        <v>224</v>
      </c>
      <c r="B11" s="264"/>
      <c r="C11" s="265" t="s">
        <v>77</v>
      </c>
      <c r="D11" s="278" t="s">
        <v>491</v>
      </c>
      <c r="E11" s="278" t="s">
        <v>491</v>
      </c>
      <c r="F11" s="278" t="s">
        <v>491</v>
      </c>
      <c r="G11" s="278" t="s">
        <v>491</v>
      </c>
      <c r="H11" s="345"/>
      <c r="I11" s="352"/>
      <c r="J11" s="60"/>
      <c r="O11" s="39"/>
    </row>
    <row r="12" spans="1:15" ht="15.75">
      <c r="A12" s="212" t="s">
        <v>225</v>
      </c>
      <c r="B12" s="114"/>
      <c r="C12" s="265" t="s">
        <v>78</v>
      </c>
      <c r="D12" s="279" t="s">
        <v>491</v>
      </c>
      <c r="E12" s="279" t="s">
        <v>491</v>
      </c>
      <c r="F12" s="279" t="s">
        <v>491</v>
      </c>
      <c r="G12" s="278" t="s">
        <v>491</v>
      </c>
      <c r="H12" s="343"/>
      <c r="I12" s="291"/>
      <c r="J12" s="60"/>
      <c r="O12" s="39"/>
    </row>
    <row r="13" spans="1:15" ht="15.75">
      <c r="A13" s="212" t="s">
        <v>226</v>
      </c>
      <c r="B13" s="114"/>
      <c r="C13" s="265" t="s">
        <v>79</v>
      </c>
      <c r="D13" s="280" t="s">
        <v>491</v>
      </c>
      <c r="E13" s="280" t="s">
        <v>491</v>
      </c>
      <c r="F13" s="280" t="s">
        <v>491</v>
      </c>
      <c r="G13" s="281" t="s">
        <v>491</v>
      </c>
      <c r="H13" s="343"/>
      <c r="I13" s="291"/>
      <c r="J13" s="60"/>
      <c r="O13" s="39"/>
    </row>
    <row r="14" spans="1:15" ht="15.75">
      <c r="A14" s="212" t="s">
        <v>227</v>
      </c>
      <c r="B14" s="114"/>
      <c r="C14" s="265" t="s">
        <v>42</v>
      </c>
      <c r="D14" s="281" t="s">
        <v>491</v>
      </c>
      <c r="E14" s="281" t="s">
        <v>491</v>
      </c>
      <c r="F14" s="281" t="s">
        <v>491</v>
      </c>
      <c r="G14" s="281" t="s">
        <v>491</v>
      </c>
      <c r="H14" s="343"/>
      <c r="I14" s="291"/>
      <c r="J14" s="60"/>
      <c r="O14" s="39"/>
    </row>
    <row r="15" spans="1:15" ht="15.75">
      <c r="A15" s="212" t="s">
        <v>238</v>
      </c>
      <c r="B15" s="114"/>
      <c r="C15" s="75" t="s">
        <v>151</v>
      </c>
      <c r="D15" s="282"/>
      <c r="E15" s="282"/>
      <c r="F15" s="282"/>
      <c r="G15" s="282"/>
      <c r="H15" s="343"/>
      <c r="I15" s="292"/>
      <c r="J15" s="60"/>
      <c r="O15" s="39"/>
    </row>
    <row r="16" spans="1:15" ht="15.75">
      <c r="A16" s="212" t="s">
        <v>239</v>
      </c>
      <c r="B16" s="114"/>
      <c r="C16" s="75" t="s">
        <v>152</v>
      </c>
      <c r="D16" s="282"/>
      <c r="E16" s="282"/>
      <c r="F16" s="282"/>
      <c r="G16" s="282"/>
      <c r="H16" s="343"/>
      <c r="I16" s="292"/>
      <c r="J16" s="60"/>
      <c r="O16" s="39"/>
    </row>
    <row r="17" spans="1:15" ht="15.75">
      <c r="A17" s="212"/>
      <c r="B17" s="114"/>
      <c r="C17" s="75"/>
      <c r="D17" s="65"/>
      <c r="E17" s="66"/>
      <c r="F17" s="66"/>
      <c r="G17" s="66"/>
      <c r="H17" s="88"/>
      <c r="I17" s="291"/>
      <c r="J17" s="60"/>
      <c r="O17" s="39"/>
    </row>
    <row r="18" spans="1:15" ht="15.75">
      <c r="A18" s="212" t="s">
        <v>228</v>
      </c>
      <c r="B18" s="114"/>
      <c r="C18" s="64" t="s">
        <v>479</v>
      </c>
      <c r="D18" s="279">
        <v>175</v>
      </c>
      <c r="E18" s="279">
        <v>242</v>
      </c>
      <c r="F18" s="279">
        <v>220</v>
      </c>
      <c r="G18" s="279">
        <v>278</v>
      </c>
      <c r="H18" s="343"/>
      <c r="I18" s="291"/>
      <c r="J18" s="60"/>
      <c r="O18" s="39"/>
    </row>
    <row r="19" spans="1:15" ht="15.75">
      <c r="A19" s="212" t="s">
        <v>240</v>
      </c>
      <c r="B19" s="264"/>
      <c r="C19" s="75" t="s">
        <v>151</v>
      </c>
      <c r="D19" s="282">
        <v>10</v>
      </c>
      <c r="E19" s="282">
        <v>73</v>
      </c>
      <c r="F19" s="282">
        <v>48</v>
      </c>
      <c r="G19" s="282">
        <v>105</v>
      </c>
      <c r="H19" s="343"/>
      <c r="I19" s="292" t="s">
        <v>492</v>
      </c>
      <c r="J19" s="60"/>
      <c r="O19" s="39"/>
    </row>
    <row r="20" spans="1:15" ht="15.75">
      <c r="A20" s="212" t="s">
        <v>471</v>
      </c>
      <c r="B20" s="264"/>
      <c r="C20" s="75" t="s">
        <v>152</v>
      </c>
      <c r="D20" s="286">
        <v>165</v>
      </c>
      <c r="E20" s="286">
        <v>169</v>
      </c>
      <c r="F20" s="286">
        <v>172</v>
      </c>
      <c r="G20" s="286">
        <v>173</v>
      </c>
      <c r="H20" s="343"/>
      <c r="I20" s="292" t="s">
        <v>493</v>
      </c>
      <c r="J20" s="60"/>
      <c r="O20" s="39"/>
    </row>
    <row r="21" spans="1:15" ht="15.75">
      <c r="A21" s="212"/>
      <c r="B21" s="264"/>
      <c r="C21" s="75"/>
      <c r="D21" s="65"/>
      <c r="E21" s="66"/>
      <c r="F21" s="66"/>
      <c r="G21" s="66"/>
      <c r="H21" s="88"/>
      <c r="I21" s="291"/>
      <c r="J21" s="60"/>
      <c r="O21" s="39"/>
    </row>
    <row r="22" spans="1:15" ht="15.75">
      <c r="A22" s="212" t="s">
        <v>229</v>
      </c>
      <c r="B22" s="264"/>
      <c r="C22" s="64" t="s">
        <v>74</v>
      </c>
      <c r="D22" s="279" t="s">
        <v>491</v>
      </c>
      <c r="E22" s="279" t="s">
        <v>491</v>
      </c>
      <c r="F22" s="279" t="s">
        <v>491</v>
      </c>
      <c r="G22" s="279" t="s">
        <v>491</v>
      </c>
      <c r="H22" s="343"/>
      <c r="I22" s="291"/>
      <c r="J22" s="60"/>
      <c r="O22" s="39"/>
    </row>
    <row r="23" spans="1:15" ht="15.75">
      <c r="A23" s="212"/>
      <c r="B23" s="264"/>
      <c r="C23" s="75"/>
      <c r="D23" s="65"/>
      <c r="E23" s="66"/>
      <c r="F23" s="66"/>
      <c r="G23" s="66"/>
      <c r="H23" s="88"/>
      <c r="I23" s="291"/>
      <c r="J23" s="60"/>
      <c r="O23" s="39"/>
    </row>
    <row r="24" spans="1:15" ht="15.75">
      <c r="A24" s="212" t="s">
        <v>230</v>
      </c>
      <c r="B24" s="264"/>
      <c r="C24" s="64" t="s">
        <v>97</v>
      </c>
      <c r="D24" s="279" t="s">
        <v>491</v>
      </c>
      <c r="E24" s="279" t="s">
        <v>491</v>
      </c>
      <c r="F24" s="279" t="s">
        <v>491</v>
      </c>
      <c r="G24" s="279" t="s">
        <v>491</v>
      </c>
      <c r="H24" s="343"/>
      <c r="I24" s="291"/>
      <c r="J24" s="60"/>
      <c r="O24" s="39"/>
    </row>
    <row r="25" spans="1:15" ht="15.75">
      <c r="A25" s="212" t="s">
        <v>241</v>
      </c>
      <c r="B25" s="264"/>
      <c r="C25" s="75" t="s">
        <v>151</v>
      </c>
      <c r="D25" s="282"/>
      <c r="E25" s="282"/>
      <c r="F25" s="282"/>
      <c r="G25" s="282"/>
      <c r="H25" s="343"/>
      <c r="I25" s="292"/>
      <c r="J25" s="60"/>
      <c r="O25" s="39"/>
    </row>
    <row r="26" spans="1:15" ht="15.75">
      <c r="A26" s="212" t="s">
        <v>472</v>
      </c>
      <c r="B26" s="264"/>
      <c r="C26" s="75" t="s">
        <v>152</v>
      </c>
      <c r="D26" s="286"/>
      <c r="E26" s="286"/>
      <c r="F26" s="286"/>
      <c r="G26" s="286"/>
      <c r="H26" s="343"/>
      <c r="I26" s="292"/>
      <c r="J26" s="60"/>
      <c r="O26" s="39"/>
    </row>
    <row r="27" spans="1:15" ht="15.75">
      <c r="A27" s="212" t="s">
        <v>231</v>
      </c>
      <c r="B27" s="114"/>
      <c r="C27" s="64" t="s">
        <v>68</v>
      </c>
      <c r="D27" s="279" t="s">
        <v>491</v>
      </c>
      <c r="E27" s="279" t="s">
        <v>491</v>
      </c>
      <c r="F27" s="279" t="s">
        <v>491</v>
      </c>
      <c r="G27" s="279" t="s">
        <v>491</v>
      </c>
      <c r="H27" s="343"/>
      <c r="I27" s="291"/>
      <c r="J27" s="60"/>
      <c r="O27" s="39"/>
    </row>
    <row r="28" spans="1:15" ht="15.75">
      <c r="A28" s="212" t="s">
        <v>242</v>
      </c>
      <c r="B28" s="114"/>
      <c r="C28" s="75" t="s">
        <v>151</v>
      </c>
      <c r="D28" s="282"/>
      <c r="E28" s="282"/>
      <c r="F28" s="282"/>
      <c r="G28" s="282"/>
      <c r="H28" s="343"/>
      <c r="I28" s="292"/>
      <c r="J28" s="60"/>
      <c r="O28" s="39"/>
    </row>
    <row r="29" spans="1:15" ht="15.75">
      <c r="A29" s="212" t="s">
        <v>473</v>
      </c>
      <c r="B29" s="114"/>
      <c r="C29" s="75" t="s">
        <v>152</v>
      </c>
      <c r="D29" s="282"/>
      <c r="E29" s="282"/>
      <c r="F29" s="282"/>
      <c r="G29" s="282"/>
      <c r="H29" s="343"/>
      <c r="I29" s="292"/>
      <c r="J29" s="60"/>
      <c r="O29" s="39"/>
    </row>
    <row r="30" spans="1:15" ht="15.75">
      <c r="A30" s="212"/>
      <c r="B30" s="264"/>
      <c r="C30" s="64"/>
      <c r="D30" s="65"/>
      <c r="E30" s="66"/>
      <c r="F30" s="66"/>
      <c r="G30" s="66"/>
      <c r="H30" s="88"/>
      <c r="I30" s="291"/>
      <c r="J30" s="60"/>
      <c r="O30" s="39"/>
    </row>
    <row r="31" spans="1:15" ht="15.75">
      <c r="A31" s="212" t="s">
        <v>232</v>
      </c>
      <c r="B31" s="114"/>
      <c r="C31" s="64" t="s">
        <v>81</v>
      </c>
      <c r="D31" s="279">
        <v>-480</v>
      </c>
      <c r="E31" s="279">
        <v>-501</v>
      </c>
      <c r="F31" s="279">
        <v>-495</v>
      </c>
      <c r="G31" s="279">
        <v>-495</v>
      </c>
      <c r="H31" s="343"/>
      <c r="I31" s="291"/>
      <c r="J31" s="60"/>
      <c r="O31" s="39"/>
    </row>
    <row r="32" spans="1:15" ht="15.75">
      <c r="A32" s="212" t="s">
        <v>243</v>
      </c>
      <c r="B32" s="264"/>
      <c r="C32" s="75" t="s">
        <v>151</v>
      </c>
      <c r="D32" s="282">
        <v>-524</v>
      </c>
      <c r="E32" s="282">
        <v>-567</v>
      </c>
      <c r="F32" s="282">
        <v>-532</v>
      </c>
      <c r="G32" s="282">
        <v>-532</v>
      </c>
      <c r="H32" s="343"/>
      <c r="I32" s="292" t="s">
        <v>494</v>
      </c>
      <c r="J32" s="60"/>
      <c r="O32" s="39"/>
    </row>
    <row r="33" spans="1:15" ht="15.75">
      <c r="A33" s="212" t="s">
        <v>474</v>
      </c>
      <c r="B33" s="264"/>
      <c r="C33" s="75" t="s">
        <v>152</v>
      </c>
      <c r="D33" s="282">
        <v>44</v>
      </c>
      <c r="E33" s="282">
        <v>66</v>
      </c>
      <c r="F33" s="282">
        <v>37</v>
      </c>
      <c r="G33" s="282">
        <v>37</v>
      </c>
      <c r="H33" s="343"/>
      <c r="I33" s="292" t="s">
        <v>495</v>
      </c>
      <c r="J33" s="60"/>
      <c r="O33" s="39"/>
    </row>
    <row r="34" spans="1:15" ht="15.75">
      <c r="A34" s="212"/>
      <c r="B34" s="266"/>
      <c r="C34" s="64"/>
      <c r="D34" s="65"/>
      <c r="E34" s="66"/>
      <c r="F34" s="66"/>
      <c r="G34" s="66"/>
      <c r="H34" s="88"/>
      <c r="I34" s="291"/>
      <c r="J34" s="60"/>
      <c r="O34" s="39"/>
    </row>
    <row r="35" spans="1:15" ht="15.75">
      <c r="A35" s="212" t="s">
        <v>233</v>
      </c>
      <c r="B35" s="114"/>
      <c r="C35" s="64" t="s">
        <v>70</v>
      </c>
      <c r="D35" s="279">
        <v>-2191</v>
      </c>
      <c r="E35" s="279">
        <v>-2353</v>
      </c>
      <c r="F35" s="279">
        <v>-2223</v>
      </c>
      <c r="G35" s="279">
        <v>-2202</v>
      </c>
      <c r="H35" s="343"/>
      <c r="I35" s="291"/>
      <c r="J35" s="60"/>
      <c r="O35" s="39"/>
    </row>
    <row r="36" spans="1:15" ht="15.75">
      <c r="A36" s="212" t="s">
        <v>235</v>
      </c>
      <c r="B36" s="114"/>
      <c r="C36" s="75" t="s">
        <v>151</v>
      </c>
      <c r="D36" s="282">
        <v>-2329</v>
      </c>
      <c r="E36" s="282">
        <v>-2400</v>
      </c>
      <c r="F36" s="282">
        <v>-2368</v>
      </c>
      <c r="G36" s="282">
        <v>-2484</v>
      </c>
      <c r="H36" s="343"/>
      <c r="I36" s="292" t="s">
        <v>496</v>
      </c>
      <c r="J36" s="60"/>
      <c r="O36" s="39"/>
    </row>
    <row r="37" spans="1:15" ht="15.75">
      <c r="A37" s="212" t="s">
        <v>236</v>
      </c>
      <c r="B37" s="114"/>
      <c r="C37" s="75" t="s">
        <v>152</v>
      </c>
      <c r="D37" s="282">
        <v>150</v>
      </c>
      <c r="E37" s="282">
        <v>149</v>
      </c>
      <c r="F37" s="282">
        <v>153</v>
      </c>
      <c r="G37" s="282">
        <v>166</v>
      </c>
      <c r="H37" s="343"/>
      <c r="I37" s="292" t="s">
        <v>497</v>
      </c>
      <c r="J37" s="60"/>
      <c r="O37" s="39"/>
    </row>
    <row r="38" spans="1:15" ht="15.75">
      <c r="A38" s="212" t="s">
        <v>237</v>
      </c>
      <c r="B38" s="114"/>
      <c r="C38" s="75" t="s">
        <v>153</v>
      </c>
      <c r="D38" s="282">
        <v>-12</v>
      </c>
      <c r="E38" s="282">
        <v>-102</v>
      </c>
      <c r="F38" s="282">
        <v>-8</v>
      </c>
      <c r="G38" s="282">
        <v>116</v>
      </c>
      <c r="H38" s="343"/>
      <c r="I38" s="292" t="s">
        <v>498</v>
      </c>
      <c r="J38" s="60"/>
      <c r="O38" s="39"/>
    </row>
    <row r="39" spans="1:15" ht="16.5" thickBot="1">
      <c r="A39" s="199"/>
      <c r="B39" s="114"/>
      <c r="C39" s="64"/>
      <c r="D39" s="347"/>
      <c r="E39" s="348"/>
      <c r="F39" s="348"/>
      <c r="G39" s="348"/>
      <c r="H39" s="346"/>
      <c r="I39" s="290"/>
      <c r="J39" s="60"/>
      <c r="O39" s="39"/>
    </row>
    <row r="40" spans="1:15" ht="17.25" thickBot="1" thickTop="1">
      <c r="A40" s="212" t="s">
        <v>234</v>
      </c>
      <c r="B40" s="114"/>
      <c r="C40" s="215" t="s">
        <v>64</v>
      </c>
      <c r="D40" s="276">
        <v>-912</v>
      </c>
      <c r="E40" s="276">
        <v>-1172</v>
      </c>
      <c r="F40" s="276">
        <v>-1021</v>
      </c>
      <c r="G40" s="276">
        <v>-315</v>
      </c>
      <c r="H40" s="344"/>
      <c r="I40" s="293"/>
      <c r="J40" s="55"/>
      <c r="O40" s="39"/>
    </row>
    <row r="41" spans="1:11" ht="16.5" thickTop="1">
      <c r="A41" s="199"/>
      <c r="B41" s="114"/>
      <c r="C41" s="270" t="s">
        <v>43</v>
      </c>
      <c r="D41" s="146"/>
      <c r="E41" s="208"/>
      <c r="F41" s="208"/>
      <c r="G41" s="74"/>
      <c r="H41" s="74"/>
      <c r="I41" s="208"/>
      <c r="J41" s="60"/>
      <c r="K41" s="39"/>
    </row>
    <row r="42" spans="1:11" ht="9" customHeight="1">
      <c r="A42" s="199"/>
      <c r="B42" s="114"/>
      <c r="C42" s="317"/>
      <c r="D42" s="318"/>
      <c r="E42" s="208"/>
      <c r="F42" s="208"/>
      <c r="G42" s="208"/>
      <c r="H42" s="208"/>
      <c r="I42" s="208"/>
      <c r="J42" s="60"/>
      <c r="K42" s="39"/>
    </row>
    <row r="43" spans="1:11" ht="15.75">
      <c r="A43" s="199"/>
      <c r="B43" s="114"/>
      <c r="C43" s="319" t="s">
        <v>37</v>
      </c>
      <c r="D43" s="83"/>
      <c r="E43" s="208"/>
      <c r="F43" s="208"/>
      <c r="G43" s="208"/>
      <c r="H43" s="208"/>
      <c r="I43" s="208"/>
      <c r="J43" s="60"/>
      <c r="K43" s="39"/>
    </row>
    <row r="44" spans="1:11" ht="15.75">
      <c r="A44" s="199"/>
      <c r="B44" s="114"/>
      <c r="C44" s="319" t="s">
        <v>102</v>
      </c>
      <c r="D44" s="83"/>
      <c r="E44" s="208"/>
      <c r="F44" s="208"/>
      <c r="G44" s="208"/>
      <c r="H44" s="208"/>
      <c r="I44" s="208"/>
      <c r="J44" s="60"/>
      <c r="K44" s="39"/>
    </row>
    <row r="45" spans="1:12" ht="12" customHeight="1" thickBot="1">
      <c r="A45" s="259"/>
      <c r="B45" s="248"/>
      <c r="C45" s="103"/>
      <c r="D45" s="72"/>
      <c r="E45" s="72"/>
      <c r="F45" s="72"/>
      <c r="G45" s="72"/>
      <c r="H45" s="72"/>
      <c r="I45" s="72"/>
      <c r="J45" s="73"/>
      <c r="L45" s="39"/>
    </row>
    <row r="46" spans="1:12" ht="16.5" thickTop="1">
      <c r="A46" s="267"/>
      <c r="B46" s="209"/>
      <c r="L46" s="39"/>
    </row>
    <row r="47" ht="15">
      <c r="A47" s="267"/>
    </row>
    <row r="48" spans="1:10" ht="15">
      <c r="A48" s="267"/>
      <c r="B48" s="179" t="s">
        <v>157</v>
      </c>
      <c r="C48" s="105"/>
      <c r="D48" s="77"/>
      <c r="E48" s="77"/>
      <c r="F48" s="77"/>
      <c r="G48" s="77"/>
      <c r="H48" s="77"/>
      <c r="I48" s="77"/>
      <c r="J48" s="78"/>
    </row>
    <row r="49" spans="1:10" ht="23.25">
      <c r="A49" s="267"/>
      <c r="B49" s="268"/>
      <c r="C49" s="252" t="s">
        <v>413</v>
      </c>
      <c r="D49" s="357">
        <f>IF(D40="M",0,D40)-IF(D8="M",0,D8)-IF(D11="M",0,D11)-IF(D18="M",0,D18)-IF(D22="M",0,D22)-IF(D24="M",0,D24)-IF(D27="M",0,D27)-IF(D31="M",0,D31)-IF(D35="M",0,D35)</f>
        <v>0</v>
      </c>
      <c r="E49" s="357">
        <f>IF(E40="M",0,E40)-IF(E8="M",0,E8)-IF(E11="M",0,E11)-IF(E18="M",0,E18)-IF(E22="M",0,E22)-IF(E24="M",0,E24)-IF(E27="M",0,E27)-IF(E31="M",0,E31)-IF(E35="M",0,E35)</f>
        <v>0</v>
      </c>
      <c r="F49" s="357">
        <f>IF(F40="M",0,F40)-IF(F8="M",0,F8)-IF(F11="M",0,F11)-IF(F18="M",0,F18)-IF(F22="M",0,F22)-IF(F24="M",0,F24)-IF(F27="M",0,F27)-IF(F31="M",0,F31)-IF(F35="M",0,F35)</f>
        <v>0</v>
      </c>
      <c r="G49" s="357">
        <f>IF(G40="M",0,G40)-IF(G8="M",0,G8)-IF(G11="M",0,G11)-IF(G18="M",0,G18)-IF(G22="M",0,G22)-IF(G24="M",0,G24)-IF(G27="M",0,G27)-IF(G31="M",0,G31)-IF(G35="M",0,G35)</f>
        <v>0</v>
      </c>
      <c r="H49" s="357">
        <f>IF(H40="M",0,H40)-IF(H8="M",0,H8)-IF(H11="M",0,H11)-IF(H18="M",0,H18)-IF(H22="M",0,H22)-IF(H24="M",0,H24)-IF(H27="M",0,H27)-IF(H31="M",0,H31)-IF(H35="M",0,H35)</f>
        <v>0</v>
      </c>
      <c r="I49" s="79"/>
      <c r="J49" s="80"/>
    </row>
    <row r="50" spans="1:10" ht="15.75">
      <c r="A50" s="267"/>
      <c r="B50" s="268"/>
      <c r="C50" s="252" t="s">
        <v>414</v>
      </c>
      <c r="D50" s="357">
        <f>IF(D11="M",0,D11)-IF(D12="M",0,D12)-IF(D13="M",0,D13)-IF(D14="M",0,D14)</f>
        <v>0</v>
      </c>
      <c r="E50" s="357">
        <f>IF(E11="M",0,E11)-IF(E12="M",0,E12)-IF(E13="M",0,E13)-IF(E14="M",0,E14)</f>
        <v>0</v>
      </c>
      <c r="F50" s="357">
        <f>IF(F11="M",0,F11)-IF(F12="M",0,F12)-IF(F13="M",0,F13)-IF(F14="M",0,F14)</f>
        <v>0</v>
      </c>
      <c r="G50" s="357">
        <f>IF(G11="M",0,G11)-IF(G12="M",0,G12)-IF(G13="M",0,G13)-IF(G14="M",0,G14)</f>
        <v>0</v>
      </c>
      <c r="H50" s="357">
        <f>IF(H11="M",0,H11)-IF(H12="M",0,H12)-IF(H13="M",0,H13)-IF(H14="M",0,H14)</f>
        <v>0</v>
      </c>
      <c r="I50" s="79"/>
      <c r="J50" s="80"/>
    </row>
    <row r="51" spans="1:10" ht="15.75">
      <c r="A51" s="267"/>
      <c r="B51" s="268"/>
      <c r="C51" s="252" t="s">
        <v>415</v>
      </c>
      <c r="D51" s="357">
        <f>D35-SUM(D36:D38)</f>
        <v>0</v>
      </c>
      <c r="E51" s="357">
        <f>E35-SUM(E36:E38)</f>
        <v>0</v>
      </c>
      <c r="F51" s="357">
        <f>F35-SUM(F36:F38)</f>
        <v>0</v>
      </c>
      <c r="G51" s="357">
        <f>G35-SUM(G36:G38)</f>
        <v>0</v>
      </c>
      <c r="H51" s="357">
        <f>H35-SUM(H36:H38)</f>
        <v>0</v>
      </c>
      <c r="I51" s="79"/>
      <c r="J51" s="80"/>
    </row>
    <row r="52" spans="1:10" ht="15.75">
      <c r="A52" s="267"/>
      <c r="B52" s="253" t="s">
        <v>408</v>
      </c>
      <c r="C52" s="252"/>
      <c r="D52" s="355"/>
      <c r="E52" s="355"/>
      <c r="F52" s="355"/>
      <c r="G52" s="355"/>
      <c r="H52" s="355"/>
      <c r="I52" s="79"/>
      <c r="J52" s="80"/>
    </row>
    <row r="53" spans="1:10" ht="15.75">
      <c r="A53" s="267"/>
      <c r="B53" s="269"/>
      <c r="C53" s="256" t="s">
        <v>416</v>
      </c>
      <c r="D53" s="356">
        <f>IF('Table 1'!E13="M",0,'Table 1'!E13)-IF('Table 2C'!D40="M",0,'Table 2C'!D40)</f>
        <v>0</v>
      </c>
      <c r="E53" s="356">
        <f>IF('Table 1'!F13="M",0,'Table 1'!F13)-IF('Table 2C'!E40="M",0,'Table 2C'!E40)</f>
        <v>0</v>
      </c>
      <c r="F53" s="356">
        <f>IF('Table 1'!G13="M",0,'Table 1'!G13)-IF('Table 2C'!F40="M",0,'Table 2C'!F40)</f>
        <v>0</v>
      </c>
      <c r="G53" s="356">
        <f>IF('Table 1'!H13="M",0,'Table 1'!H13)-IF('Table 2C'!G40="M",0,'Table 2C'!G40)</f>
        <v>0</v>
      </c>
      <c r="H53" s="356">
        <f>IF('Table 1'!I13="M",0,'Table 1'!I13)-IF('Table 2C'!H40="M",0,'Table 2C'!H40)</f>
        <v>-166</v>
      </c>
      <c r="I53" s="81"/>
      <c r="J53" s="82"/>
    </row>
    <row r="54" spans="1:8" ht="15.75">
      <c r="A54" s="267"/>
      <c r="D54" s="358"/>
      <c r="E54" s="358"/>
      <c r="F54" s="358"/>
      <c r="G54" s="358"/>
      <c r="H54" s="358"/>
    </row>
    <row r="55" ht="15">
      <c r="A55" s="267"/>
    </row>
    <row r="56" ht="15">
      <c r="A56" s="267"/>
    </row>
    <row r="57" ht="15">
      <c r="A57" s="267"/>
    </row>
    <row r="58" ht="15">
      <c r="A58" s="267"/>
    </row>
    <row r="59" ht="15">
      <c r="A59" s="267"/>
    </row>
    <row r="60" ht="15">
      <c r="A60" s="74"/>
    </row>
    <row r="61" ht="15">
      <c r="A61" s="74"/>
    </row>
    <row r="62" ht="15">
      <c r="A62" s="74"/>
    </row>
    <row r="63" ht="15">
      <c r="A63" s="74"/>
    </row>
    <row r="64" ht="15">
      <c r="A64" s="208"/>
    </row>
    <row r="65" ht="15">
      <c r="A65" s="20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7"/>
  <sheetViews>
    <sheetView showGridLines="0" defaultGridColor="0" zoomScale="75" zoomScaleNormal="75" colorId="22" workbookViewId="0" topLeftCell="B1">
      <selection activeCell="B2" sqref="A2:IV2"/>
    </sheetView>
  </sheetViews>
  <sheetFormatPr defaultColWidth="9.77734375" defaultRowHeight="15"/>
  <cols>
    <col min="1" max="1" width="14.21484375" style="53" hidden="1" customWidth="1"/>
    <col min="2" max="2" width="3.77734375" style="38" customWidth="1"/>
    <col min="3" max="3" width="67.4453125" style="104" customWidth="1"/>
    <col min="4" max="4" width="10.99609375" style="38" customWidth="1"/>
    <col min="5" max="6" width="10.77734375" style="38" customWidth="1"/>
    <col min="7" max="8" width="10.6640625" style="38" customWidth="1"/>
    <col min="9" max="9" width="72.77734375" style="38" customWidth="1"/>
    <col min="10" max="10" width="5.3359375" style="38" customWidth="1"/>
    <col min="11" max="11" width="0.9921875" style="38" customWidth="1"/>
    <col min="12" max="12" width="0.55078125" style="38" customWidth="1"/>
    <col min="13" max="13" width="9.77734375" style="38" customWidth="1"/>
    <col min="14" max="14" width="40.77734375" style="38" customWidth="1"/>
    <col min="15" max="16384" width="9.77734375" style="38" customWidth="1"/>
  </cols>
  <sheetData>
    <row r="1" spans="1:12" ht="18">
      <c r="A1" s="70"/>
      <c r="B1" s="209"/>
      <c r="C1" s="95" t="s">
        <v>85</v>
      </c>
      <c r="D1" s="37"/>
      <c r="L1" s="39"/>
    </row>
    <row r="2" spans="1:11" ht="11.25" customHeight="1" thickBot="1">
      <c r="A2" s="70"/>
      <c r="B2" s="209"/>
      <c r="C2" s="96"/>
      <c r="D2" s="40"/>
      <c r="K2" s="39"/>
    </row>
    <row r="3" spans="1:11" ht="16.5" thickTop="1">
      <c r="A3" s="210"/>
      <c r="B3" s="211"/>
      <c r="C3" s="97"/>
      <c r="D3" s="41"/>
      <c r="E3" s="42"/>
      <c r="F3" s="42"/>
      <c r="G3" s="42"/>
      <c r="H3" s="42"/>
      <c r="I3" s="341"/>
      <c r="J3" s="43"/>
      <c r="K3" s="39"/>
    </row>
    <row r="4" spans="1:15" ht="15.75">
      <c r="A4" s="212"/>
      <c r="B4" s="114"/>
      <c r="C4" s="330" t="s">
        <v>520</v>
      </c>
      <c r="D4" s="44"/>
      <c r="E4" s="45"/>
      <c r="F4" s="45" t="s">
        <v>2</v>
      </c>
      <c r="G4" s="45"/>
      <c r="H4" s="45"/>
      <c r="I4" s="354"/>
      <c r="J4" s="314"/>
      <c r="O4" s="39"/>
    </row>
    <row r="5" spans="1:15" ht="15.75">
      <c r="A5" s="212" t="s">
        <v>158</v>
      </c>
      <c r="B5" s="114"/>
      <c r="C5" s="315" t="s">
        <v>521</v>
      </c>
      <c r="D5" s="48">
        <v>2003</v>
      </c>
      <c r="E5" s="48">
        <v>2004</v>
      </c>
      <c r="F5" s="48">
        <v>2005</v>
      </c>
      <c r="G5" s="48">
        <v>2006</v>
      </c>
      <c r="H5" s="48">
        <v>2007</v>
      </c>
      <c r="I5" s="213"/>
      <c r="J5" s="314"/>
      <c r="O5" s="39"/>
    </row>
    <row r="6" spans="1:15" ht="15.75">
      <c r="A6" s="212"/>
      <c r="B6" s="114"/>
      <c r="C6" s="331" t="s">
        <v>522</v>
      </c>
      <c r="D6" s="321" t="s">
        <v>513</v>
      </c>
      <c r="E6" s="321" t="s">
        <v>513</v>
      </c>
      <c r="F6" s="321" t="s">
        <v>512</v>
      </c>
      <c r="G6" s="321" t="s">
        <v>512</v>
      </c>
      <c r="H6" s="50" t="s">
        <v>5</v>
      </c>
      <c r="I6" s="213"/>
      <c r="J6" s="314"/>
      <c r="O6" s="39"/>
    </row>
    <row r="7" spans="1:15" ht="10.5" customHeight="1" thickBot="1">
      <c r="A7" s="212"/>
      <c r="B7" s="114"/>
      <c r="C7" s="316"/>
      <c r="D7" s="51"/>
      <c r="E7" s="51"/>
      <c r="F7" s="51"/>
      <c r="G7" s="51"/>
      <c r="H7" s="353"/>
      <c r="I7" s="132"/>
      <c r="J7" s="314"/>
      <c r="O7" s="39"/>
    </row>
    <row r="8" spans="1:15" ht="17.25" thickBot="1" thickTop="1">
      <c r="A8" s="212" t="s">
        <v>244</v>
      </c>
      <c r="B8" s="114"/>
      <c r="C8" s="263" t="s">
        <v>73</v>
      </c>
      <c r="D8" s="276">
        <v>-234</v>
      </c>
      <c r="E8" s="276">
        <v>-345</v>
      </c>
      <c r="F8" s="276">
        <v>-58</v>
      </c>
      <c r="G8" s="276">
        <v>310</v>
      </c>
      <c r="H8" s="344"/>
      <c r="I8" s="320" t="s">
        <v>525</v>
      </c>
      <c r="J8" s="55"/>
      <c r="O8" s="39"/>
    </row>
    <row r="9" spans="1:15" ht="16.5" thickTop="1">
      <c r="A9" s="212"/>
      <c r="B9" s="114"/>
      <c r="C9" s="100" t="s">
        <v>76</v>
      </c>
      <c r="D9" s="57"/>
      <c r="E9" s="58"/>
      <c r="F9" s="58"/>
      <c r="G9" s="58"/>
      <c r="H9" s="58"/>
      <c r="I9" s="350"/>
      <c r="J9" s="60"/>
      <c r="O9" s="39"/>
    </row>
    <row r="10" spans="1:15" ht="6" customHeight="1">
      <c r="A10" s="212"/>
      <c r="B10" s="114"/>
      <c r="C10" s="100"/>
      <c r="D10" s="61"/>
      <c r="E10" s="62"/>
      <c r="F10" s="62"/>
      <c r="G10" s="62"/>
      <c r="H10" s="62"/>
      <c r="I10" s="351"/>
      <c r="J10" s="60"/>
      <c r="O10" s="39"/>
    </row>
    <row r="11" spans="1:15" ht="15.75">
      <c r="A11" s="212" t="s">
        <v>245</v>
      </c>
      <c r="B11" s="264"/>
      <c r="C11" s="265" t="s">
        <v>77</v>
      </c>
      <c r="D11" s="279" t="s">
        <v>491</v>
      </c>
      <c r="E11" s="279" t="s">
        <v>491</v>
      </c>
      <c r="F11" s="279" t="s">
        <v>491</v>
      </c>
      <c r="G11" s="279" t="s">
        <v>491</v>
      </c>
      <c r="H11" s="345"/>
      <c r="I11" s="352"/>
      <c r="J11" s="60"/>
      <c r="O11" s="39"/>
    </row>
    <row r="12" spans="1:15" ht="15.75">
      <c r="A12" s="212" t="s">
        <v>246</v>
      </c>
      <c r="B12" s="114"/>
      <c r="C12" s="64" t="s">
        <v>78</v>
      </c>
      <c r="D12" s="279" t="s">
        <v>491</v>
      </c>
      <c r="E12" s="279" t="s">
        <v>491</v>
      </c>
      <c r="F12" s="279" t="s">
        <v>491</v>
      </c>
      <c r="G12" s="279" t="s">
        <v>491</v>
      </c>
      <c r="H12" s="343"/>
      <c r="I12" s="291"/>
      <c r="J12" s="60"/>
      <c r="O12" s="39"/>
    </row>
    <row r="13" spans="1:15" ht="15.75">
      <c r="A13" s="212" t="s">
        <v>247</v>
      </c>
      <c r="B13" s="114"/>
      <c r="C13" s="64" t="s">
        <v>79</v>
      </c>
      <c r="D13" s="279" t="s">
        <v>491</v>
      </c>
      <c r="E13" s="279" t="s">
        <v>491</v>
      </c>
      <c r="F13" s="279" t="s">
        <v>491</v>
      </c>
      <c r="G13" s="279" t="s">
        <v>491</v>
      </c>
      <c r="H13" s="343"/>
      <c r="I13" s="291"/>
      <c r="J13" s="60"/>
      <c r="O13" s="39"/>
    </row>
    <row r="14" spans="1:15" ht="15.75">
      <c r="A14" s="212" t="s">
        <v>248</v>
      </c>
      <c r="B14" s="114"/>
      <c r="C14" s="64" t="s">
        <v>42</v>
      </c>
      <c r="D14" s="279" t="s">
        <v>491</v>
      </c>
      <c r="E14" s="279" t="s">
        <v>491</v>
      </c>
      <c r="F14" s="279" t="s">
        <v>491</v>
      </c>
      <c r="G14" s="279" t="s">
        <v>491</v>
      </c>
      <c r="H14" s="343"/>
      <c r="I14" s="291"/>
      <c r="J14" s="60"/>
      <c r="O14" s="39"/>
    </row>
    <row r="15" spans="1:15" ht="15.75">
      <c r="A15" s="212" t="s">
        <v>249</v>
      </c>
      <c r="B15" s="114"/>
      <c r="C15" s="75" t="s">
        <v>151</v>
      </c>
      <c r="D15" s="282"/>
      <c r="E15" s="282"/>
      <c r="F15" s="282"/>
      <c r="G15" s="282"/>
      <c r="H15" s="343"/>
      <c r="I15" s="292"/>
      <c r="J15" s="60"/>
      <c r="O15" s="39"/>
    </row>
    <row r="16" spans="1:15" ht="15.75">
      <c r="A16" s="212" t="s">
        <v>250</v>
      </c>
      <c r="B16" s="114"/>
      <c r="C16" s="75" t="s">
        <v>152</v>
      </c>
      <c r="D16" s="282"/>
      <c r="E16" s="282"/>
      <c r="F16" s="282"/>
      <c r="G16" s="282"/>
      <c r="H16" s="343"/>
      <c r="I16" s="292"/>
      <c r="J16" s="60"/>
      <c r="O16" s="39"/>
    </row>
    <row r="17" spans="1:15" ht="15.75">
      <c r="A17" s="212"/>
      <c r="B17" s="114"/>
      <c r="C17" s="216"/>
      <c r="D17" s="76"/>
      <c r="E17" s="87"/>
      <c r="F17" s="87"/>
      <c r="G17" s="87"/>
      <c r="H17" s="88"/>
      <c r="I17" s="291"/>
      <c r="J17" s="60"/>
      <c r="O17" s="39"/>
    </row>
    <row r="18" spans="1:15" ht="15.75">
      <c r="A18" s="212" t="s">
        <v>251</v>
      </c>
      <c r="B18" s="114"/>
      <c r="C18" s="64" t="s">
        <v>479</v>
      </c>
      <c r="D18" s="279" t="s">
        <v>491</v>
      </c>
      <c r="E18" s="279" t="s">
        <v>491</v>
      </c>
      <c r="F18" s="279" t="s">
        <v>491</v>
      </c>
      <c r="G18" s="279" t="s">
        <v>491</v>
      </c>
      <c r="H18" s="343"/>
      <c r="I18" s="291"/>
      <c r="J18" s="60"/>
      <c r="O18" s="39"/>
    </row>
    <row r="19" spans="1:15" ht="15.75">
      <c r="A19" s="212" t="s">
        <v>252</v>
      </c>
      <c r="B19" s="264"/>
      <c r="C19" s="75" t="s">
        <v>151</v>
      </c>
      <c r="D19" s="282"/>
      <c r="E19" s="282"/>
      <c r="F19" s="282"/>
      <c r="G19" s="282"/>
      <c r="H19" s="343"/>
      <c r="I19" s="292"/>
      <c r="J19" s="60"/>
      <c r="O19" s="39"/>
    </row>
    <row r="20" spans="1:15" ht="15.75">
      <c r="A20" s="212" t="s">
        <v>475</v>
      </c>
      <c r="B20" s="264"/>
      <c r="C20" s="75" t="s">
        <v>152</v>
      </c>
      <c r="D20" s="286"/>
      <c r="E20" s="286"/>
      <c r="F20" s="286"/>
      <c r="G20" s="286"/>
      <c r="H20" s="345"/>
      <c r="I20" s="349"/>
      <c r="J20" s="60"/>
      <c r="O20" s="39"/>
    </row>
    <row r="21" spans="1:15" ht="15.75">
      <c r="A21" s="212"/>
      <c r="B21" s="264"/>
      <c r="C21" s="75"/>
      <c r="D21" s="76"/>
      <c r="E21" s="87"/>
      <c r="F21" s="87"/>
      <c r="G21" s="87"/>
      <c r="H21" s="88"/>
      <c r="I21" s="291"/>
      <c r="J21" s="60"/>
      <c r="O21" s="39"/>
    </row>
    <row r="22" spans="1:15" ht="15.75">
      <c r="A22" s="212" t="s">
        <v>253</v>
      </c>
      <c r="B22" s="264"/>
      <c r="C22" s="64" t="s">
        <v>74</v>
      </c>
      <c r="D22" s="279" t="s">
        <v>491</v>
      </c>
      <c r="E22" s="279" t="s">
        <v>491</v>
      </c>
      <c r="F22" s="279" t="s">
        <v>491</v>
      </c>
      <c r="G22" s="279" t="s">
        <v>491</v>
      </c>
      <c r="H22" s="343"/>
      <c r="I22" s="291"/>
      <c r="J22" s="60"/>
      <c r="O22" s="39"/>
    </row>
    <row r="23" spans="1:15" ht="15.75">
      <c r="A23" s="212"/>
      <c r="B23" s="264"/>
      <c r="C23" s="75"/>
      <c r="D23" s="76"/>
      <c r="E23" s="87"/>
      <c r="F23" s="87"/>
      <c r="G23" s="87"/>
      <c r="H23" s="88"/>
      <c r="I23" s="291"/>
      <c r="J23" s="60"/>
      <c r="O23" s="39"/>
    </row>
    <row r="24" spans="1:15" ht="15.75">
      <c r="A24" s="212" t="s">
        <v>254</v>
      </c>
      <c r="B24" s="264"/>
      <c r="C24" s="64" t="s">
        <v>97</v>
      </c>
      <c r="D24" s="279" t="s">
        <v>491</v>
      </c>
      <c r="E24" s="279" t="s">
        <v>491</v>
      </c>
      <c r="F24" s="279" t="s">
        <v>491</v>
      </c>
      <c r="G24" s="279" t="s">
        <v>491</v>
      </c>
      <c r="H24" s="343"/>
      <c r="I24" s="291"/>
      <c r="J24" s="60"/>
      <c r="O24" s="39"/>
    </row>
    <row r="25" spans="1:15" ht="15.75">
      <c r="A25" s="212" t="s">
        <v>255</v>
      </c>
      <c r="B25" s="264"/>
      <c r="C25" s="75" t="s">
        <v>151</v>
      </c>
      <c r="D25" s="282"/>
      <c r="E25" s="282"/>
      <c r="F25" s="282"/>
      <c r="G25" s="282"/>
      <c r="H25" s="343"/>
      <c r="I25" s="292"/>
      <c r="J25" s="60"/>
      <c r="O25" s="39"/>
    </row>
    <row r="26" spans="1:15" ht="15.75">
      <c r="A26" s="212" t="s">
        <v>476</v>
      </c>
      <c r="B26" s="264"/>
      <c r="C26" s="75" t="s">
        <v>152</v>
      </c>
      <c r="D26" s="286"/>
      <c r="E26" s="286"/>
      <c r="F26" s="286"/>
      <c r="G26" s="286"/>
      <c r="H26" s="343"/>
      <c r="I26" s="292"/>
      <c r="J26" s="60"/>
      <c r="O26" s="39"/>
    </row>
    <row r="27" spans="1:15" ht="15.75">
      <c r="A27" s="212" t="s">
        <v>256</v>
      </c>
      <c r="B27" s="114"/>
      <c r="C27" s="64" t="s">
        <v>68</v>
      </c>
      <c r="D27" s="279" t="s">
        <v>491</v>
      </c>
      <c r="E27" s="279" t="s">
        <v>491</v>
      </c>
      <c r="F27" s="279" t="s">
        <v>491</v>
      </c>
      <c r="G27" s="279" t="s">
        <v>491</v>
      </c>
      <c r="H27" s="343"/>
      <c r="I27" s="291"/>
      <c r="J27" s="60"/>
      <c r="O27" s="39"/>
    </row>
    <row r="28" spans="1:15" ht="15.75">
      <c r="A28" s="212" t="s">
        <v>257</v>
      </c>
      <c r="B28" s="114"/>
      <c r="C28" s="75" t="s">
        <v>151</v>
      </c>
      <c r="D28" s="282"/>
      <c r="E28" s="282"/>
      <c r="F28" s="282"/>
      <c r="G28" s="282"/>
      <c r="H28" s="343"/>
      <c r="I28" s="292"/>
      <c r="J28" s="60"/>
      <c r="O28" s="39"/>
    </row>
    <row r="29" spans="1:15" ht="15.75">
      <c r="A29" s="212" t="s">
        <v>477</v>
      </c>
      <c r="B29" s="114"/>
      <c r="C29" s="75" t="s">
        <v>152</v>
      </c>
      <c r="D29" s="282"/>
      <c r="E29" s="282"/>
      <c r="F29" s="282"/>
      <c r="G29" s="282"/>
      <c r="H29" s="343"/>
      <c r="I29" s="292"/>
      <c r="J29" s="60"/>
      <c r="O29" s="39"/>
    </row>
    <row r="30" spans="1:15" ht="15.75">
      <c r="A30" s="212"/>
      <c r="B30" s="264"/>
      <c r="C30" s="64"/>
      <c r="D30" s="65"/>
      <c r="E30" s="66"/>
      <c r="F30" s="66"/>
      <c r="G30" s="66"/>
      <c r="H30" s="88"/>
      <c r="I30" s="367"/>
      <c r="J30" s="60"/>
      <c r="O30" s="39"/>
    </row>
    <row r="31" spans="1:15" ht="15.75">
      <c r="A31" s="212" t="s">
        <v>258</v>
      </c>
      <c r="B31" s="114"/>
      <c r="C31" s="64" t="s">
        <v>81</v>
      </c>
      <c r="D31" s="279">
        <v>3905</v>
      </c>
      <c r="E31" s="279">
        <v>4135</v>
      </c>
      <c r="F31" s="279">
        <v>4467</v>
      </c>
      <c r="G31" s="279">
        <v>4865</v>
      </c>
      <c r="H31" s="343"/>
      <c r="I31" s="291" t="s">
        <v>519</v>
      </c>
      <c r="J31" s="60"/>
      <c r="O31" s="39"/>
    </row>
    <row r="32" spans="1:15" ht="15.75">
      <c r="A32" s="212" t="s">
        <v>259</v>
      </c>
      <c r="B32" s="264"/>
      <c r="C32" s="75" t="s">
        <v>151</v>
      </c>
      <c r="D32" s="282">
        <v>2364</v>
      </c>
      <c r="E32" s="282">
        <v>2651</v>
      </c>
      <c r="F32" s="282">
        <v>2718</v>
      </c>
      <c r="G32" s="282">
        <v>2885</v>
      </c>
      <c r="H32" s="343"/>
      <c r="I32" s="292" t="s">
        <v>515</v>
      </c>
      <c r="J32" s="60"/>
      <c r="O32" s="39"/>
    </row>
    <row r="33" spans="1:15" ht="15.75">
      <c r="A33" s="212" t="s">
        <v>478</v>
      </c>
      <c r="B33" s="264"/>
      <c r="C33" s="75" t="s">
        <v>152</v>
      </c>
      <c r="D33" s="282">
        <v>11416</v>
      </c>
      <c r="E33" s="282">
        <v>11882</v>
      </c>
      <c r="F33" s="282">
        <v>12530</v>
      </c>
      <c r="G33" s="282">
        <v>13147</v>
      </c>
      <c r="H33" s="343"/>
      <c r="I33" s="292" t="s">
        <v>516</v>
      </c>
      <c r="J33" s="60"/>
      <c r="O33" s="39"/>
    </row>
    <row r="34" spans="1:15" ht="15.75">
      <c r="A34" s="212"/>
      <c r="B34" s="264"/>
      <c r="C34" s="75"/>
      <c r="D34" s="282">
        <v>-10370</v>
      </c>
      <c r="E34" s="282">
        <v>-10864</v>
      </c>
      <c r="F34" s="282">
        <v>-11429</v>
      </c>
      <c r="G34" s="282">
        <v>-11953</v>
      </c>
      <c r="H34" s="368"/>
      <c r="I34" s="292" t="s">
        <v>517</v>
      </c>
      <c r="J34" s="60"/>
      <c r="O34" s="39"/>
    </row>
    <row r="35" spans="1:15" ht="26.25">
      <c r="A35" s="212"/>
      <c r="B35" s="264"/>
      <c r="C35" s="75"/>
      <c r="D35" s="282">
        <v>495</v>
      </c>
      <c r="E35" s="282">
        <v>466</v>
      </c>
      <c r="F35" s="282">
        <v>648</v>
      </c>
      <c r="G35" s="282">
        <v>786</v>
      </c>
      <c r="H35" s="368"/>
      <c r="I35" s="367" t="s">
        <v>518</v>
      </c>
      <c r="J35" s="60"/>
      <c r="O35" s="39"/>
    </row>
    <row r="36" spans="1:15" ht="15.75">
      <c r="A36" s="212"/>
      <c r="B36" s="266"/>
      <c r="C36" s="64"/>
      <c r="D36" s="65"/>
      <c r="E36" s="66"/>
      <c r="F36" s="66"/>
      <c r="G36" s="66"/>
      <c r="H36" s="88"/>
      <c r="I36" s="291"/>
      <c r="J36" s="60"/>
      <c r="O36" s="39"/>
    </row>
    <row r="37" spans="1:15" ht="15.75">
      <c r="A37" s="212" t="s">
        <v>260</v>
      </c>
      <c r="B37" s="114"/>
      <c r="C37" s="64" t="s">
        <v>70</v>
      </c>
      <c r="D37" s="279">
        <v>-90</v>
      </c>
      <c r="E37" s="279">
        <v>-26</v>
      </c>
      <c r="F37" s="279">
        <v>-17</v>
      </c>
      <c r="G37" s="279">
        <v>7</v>
      </c>
      <c r="H37" s="343"/>
      <c r="I37" s="291" t="s">
        <v>499</v>
      </c>
      <c r="J37" s="60"/>
      <c r="O37" s="39"/>
    </row>
    <row r="38" spans="1:15" ht="15.75">
      <c r="A38" s="212" t="s">
        <v>261</v>
      </c>
      <c r="B38" s="114"/>
      <c r="C38" s="75" t="s">
        <v>151</v>
      </c>
      <c r="D38" s="282">
        <v>19</v>
      </c>
      <c r="E38" s="282">
        <v>11</v>
      </c>
      <c r="F38" s="282">
        <v>15</v>
      </c>
      <c r="G38" s="282">
        <v>18</v>
      </c>
      <c r="H38" s="343"/>
      <c r="I38" s="292" t="s">
        <v>500</v>
      </c>
      <c r="J38" s="60"/>
      <c r="O38" s="39"/>
    </row>
    <row r="39" spans="1:15" ht="15.75">
      <c r="A39" s="212" t="s">
        <v>262</v>
      </c>
      <c r="B39" s="114"/>
      <c r="C39" s="75" t="s">
        <v>152</v>
      </c>
      <c r="D39" s="282">
        <v>-109</v>
      </c>
      <c r="E39" s="282">
        <v>-37</v>
      </c>
      <c r="F39" s="282">
        <v>-32</v>
      </c>
      <c r="G39" s="282">
        <v>-11</v>
      </c>
      <c r="H39" s="343"/>
      <c r="I39" s="292" t="s">
        <v>501</v>
      </c>
      <c r="J39" s="60"/>
      <c r="O39" s="39"/>
    </row>
    <row r="40" spans="1:15" ht="15.75">
      <c r="A40" s="212" t="s">
        <v>263</v>
      </c>
      <c r="B40" s="114"/>
      <c r="C40" s="75" t="s">
        <v>153</v>
      </c>
      <c r="D40" s="282"/>
      <c r="E40" s="282"/>
      <c r="F40" s="282"/>
      <c r="G40" s="282"/>
      <c r="H40" s="343"/>
      <c r="I40" s="292"/>
      <c r="J40" s="60"/>
      <c r="O40" s="39"/>
    </row>
    <row r="41" spans="1:15" ht="16.5" thickBot="1">
      <c r="A41" s="199"/>
      <c r="B41" s="264"/>
      <c r="C41" s="216"/>
      <c r="D41" s="65"/>
      <c r="E41" s="66"/>
      <c r="F41" s="66"/>
      <c r="G41" s="66"/>
      <c r="H41" s="346"/>
      <c r="I41" s="291"/>
      <c r="J41" s="60"/>
      <c r="O41" s="39"/>
    </row>
    <row r="42" spans="1:15" ht="17.25" thickBot="1" thickTop="1">
      <c r="A42" s="212" t="s">
        <v>264</v>
      </c>
      <c r="B42" s="248"/>
      <c r="C42" s="215" t="s">
        <v>65</v>
      </c>
      <c r="D42" s="276">
        <v>3581</v>
      </c>
      <c r="E42" s="276">
        <v>3764</v>
      </c>
      <c r="F42" s="276">
        <v>4392</v>
      </c>
      <c r="G42" s="276">
        <v>5182</v>
      </c>
      <c r="H42" s="344"/>
      <c r="I42" s="342"/>
      <c r="J42" s="55"/>
      <c r="O42" s="39"/>
    </row>
    <row r="43" spans="1:11" ht="16.5" thickTop="1">
      <c r="A43" s="199"/>
      <c r="B43" s="114"/>
      <c r="C43" s="101" t="s">
        <v>43</v>
      </c>
      <c r="D43" s="69"/>
      <c r="E43" s="53"/>
      <c r="F43" s="53"/>
      <c r="G43" s="70"/>
      <c r="H43" s="70"/>
      <c r="I43" s="53"/>
      <c r="J43" s="60"/>
      <c r="K43" s="39"/>
    </row>
    <row r="44" spans="1:11" ht="9" customHeight="1">
      <c r="A44" s="199"/>
      <c r="B44" s="114"/>
      <c r="C44" s="102"/>
      <c r="D44" s="71"/>
      <c r="E44" s="53"/>
      <c r="F44" s="53"/>
      <c r="G44" s="53"/>
      <c r="H44" s="53"/>
      <c r="I44" s="53"/>
      <c r="J44" s="60"/>
      <c r="K44" s="39"/>
    </row>
    <row r="45" spans="1:11" ht="15.75">
      <c r="A45" s="199"/>
      <c r="B45" s="114"/>
      <c r="C45" s="98" t="s">
        <v>37</v>
      </c>
      <c r="D45" s="39"/>
      <c r="E45" s="53"/>
      <c r="F45" s="53"/>
      <c r="G45" s="53"/>
      <c r="H45" s="53"/>
      <c r="I45" s="53"/>
      <c r="J45" s="60"/>
      <c r="K45" s="39"/>
    </row>
    <row r="46" spans="1:11" ht="15.75">
      <c r="A46" s="199"/>
      <c r="B46" s="114"/>
      <c r="C46" s="98" t="s">
        <v>102</v>
      </c>
      <c r="D46" s="39"/>
      <c r="E46" s="53"/>
      <c r="F46" s="53"/>
      <c r="G46" s="53"/>
      <c r="H46" s="53"/>
      <c r="I46" s="53"/>
      <c r="J46" s="60"/>
      <c r="K46" s="39"/>
    </row>
    <row r="47" spans="1:12" ht="12" customHeight="1" thickBot="1">
      <c r="A47" s="259"/>
      <c r="B47" s="248"/>
      <c r="C47" s="103"/>
      <c r="D47" s="72"/>
      <c r="E47" s="72"/>
      <c r="F47" s="72"/>
      <c r="G47" s="72"/>
      <c r="H47" s="72"/>
      <c r="I47" s="72"/>
      <c r="J47" s="73"/>
      <c r="L47" s="39"/>
    </row>
    <row r="48" spans="1:12" ht="16.5" thickTop="1">
      <c r="A48" s="267"/>
      <c r="B48" s="209"/>
      <c r="L48" s="39"/>
    </row>
    <row r="49" ht="15">
      <c r="A49" s="267"/>
    </row>
    <row r="50" spans="1:10" ht="15">
      <c r="A50" s="267"/>
      <c r="B50" s="179" t="s">
        <v>157</v>
      </c>
      <c r="C50" s="105"/>
      <c r="D50" s="77"/>
      <c r="E50" s="77"/>
      <c r="F50" s="77"/>
      <c r="G50" s="77"/>
      <c r="H50" s="77"/>
      <c r="I50" s="77"/>
      <c r="J50" s="78"/>
    </row>
    <row r="51" spans="1:10" ht="23.25">
      <c r="A51" s="267"/>
      <c r="B51" s="268"/>
      <c r="C51" s="252" t="s">
        <v>417</v>
      </c>
      <c r="D51" s="357">
        <f>IF(D42="M",0,D42)-IF(D8="M",0,D8)-IF(D11="M",0,D11)-IF(D18="M",0,D18)-IF(D22="M",0,D22)-IF(D24="M",0,D24)-IF(D27="M",0,D27)-IF(D31="M",0,D31)-IF(D37="M",0,D37)</f>
        <v>0</v>
      </c>
      <c r="E51" s="357">
        <f>IF(E42="M",0,E42)-IF(E8="M",0,E8)-IF(E11="M",0,E11)-IF(E18="M",0,E18)-IF(E22="M",0,E22)-IF(E24="M",0,E24)-IF(E27="M",0,E27)-IF(E31="M",0,E31)-IF(E37="M",0,E37)</f>
        <v>0</v>
      </c>
      <c r="F51" s="357">
        <f>IF(F42="M",0,F42)-IF(F8="M",0,F8)-IF(F11="M",0,F11)-IF(F18="M",0,F18)-IF(F22="M",0,F22)-IF(F24="M",0,F24)-IF(F27="M",0,F27)-IF(F31="M",0,F31)-IF(F37="M",0,F37)</f>
        <v>0</v>
      </c>
      <c r="G51" s="357">
        <f>IF(G42="M",0,G42)-IF(G8="M",0,G8)-IF(G11="M",0,G11)-IF(G18="M",0,G18)-IF(G22="M",0,G22)-IF(G24="M",0,G24)-IF(G27="M",0,G27)-IF(G31="M",0,G31)-IF(G37="M",0,G37)</f>
        <v>0</v>
      </c>
      <c r="H51" s="357">
        <f>IF(H42="M",0,H42)-IF(H8="M",0,H8)-IF(H11="M",0,H11)-IF(H18="M",0,H18)-IF(H22="M",0,H22)-IF(H24="M",0,H24)-IF(H27="M",0,H27)-IF(H31="M",0,H31)-IF(H37="M",0,H37)</f>
        <v>0</v>
      </c>
      <c r="I51" s="79"/>
      <c r="J51" s="80"/>
    </row>
    <row r="52" spans="1:10" ht="15.75">
      <c r="A52" s="267"/>
      <c r="B52" s="268"/>
      <c r="C52" s="252" t="s">
        <v>418</v>
      </c>
      <c r="D52" s="357">
        <f>IF(D11="M",0,D11)-IF(D12="M",0,D12)-IF(D13="M",0,D13)-IF(D14="M",0,D14)</f>
        <v>0</v>
      </c>
      <c r="E52" s="357">
        <f>IF(E11="M",0,E11)-IF(E12="M",0,E12)-IF(E13="M",0,E13)-IF(E14="M",0,E14)</f>
        <v>0</v>
      </c>
      <c r="F52" s="357">
        <f>IF(F11="M",0,F11)-IF(F12="M",0,F12)-IF(F13="M",0,F13)-IF(F14="M",0,F14)</f>
        <v>0</v>
      </c>
      <c r="G52" s="357">
        <f>IF(G11="M",0,G11)-IF(G12="M",0,G12)-IF(G13="M",0,G13)-IF(G14="M",0,G14)</f>
        <v>0</v>
      </c>
      <c r="H52" s="357">
        <f>IF(H11="M",0,H11)-IF(H12="M",0,H12)-IF(H13="M",0,H13)-IF(H14="M",0,H14)</f>
        <v>0</v>
      </c>
      <c r="I52" s="79"/>
      <c r="J52" s="80"/>
    </row>
    <row r="53" spans="1:10" ht="15.75">
      <c r="A53" s="267"/>
      <c r="B53" s="268"/>
      <c r="C53" s="252" t="s">
        <v>419</v>
      </c>
      <c r="D53" s="357">
        <f>D37-SUM(D38:D41)</f>
        <v>0</v>
      </c>
      <c r="E53" s="357">
        <f>E37-SUM(E38:E41)</f>
        <v>0</v>
      </c>
      <c r="F53" s="357">
        <f>F37-SUM(F38:F41)</f>
        <v>0</v>
      </c>
      <c r="G53" s="357">
        <f>G37-SUM(G38:G41)</f>
        <v>0</v>
      </c>
      <c r="H53" s="357">
        <f>H37-SUM(H38:H41)</f>
        <v>0</v>
      </c>
      <c r="I53" s="79"/>
      <c r="J53" s="80"/>
    </row>
    <row r="54" spans="1:10" ht="15.75">
      <c r="A54" s="267"/>
      <c r="B54" s="253" t="s">
        <v>408</v>
      </c>
      <c r="C54" s="252"/>
      <c r="D54" s="355"/>
      <c r="E54" s="355"/>
      <c r="F54" s="355"/>
      <c r="G54" s="355"/>
      <c r="H54" s="355"/>
      <c r="I54" s="79"/>
      <c r="J54" s="80"/>
    </row>
    <row r="55" spans="1:10" ht="15.75">
      <c r="A55" s="267"/>
      <c r="B55" s="269"/>
      <c r="C55" s="256" t="s">
        <v>420</v>
      </c>
      <c r="D55" s="356">
        <f>IF('Table 1'!E14="M",0,'Table 1'!E14)-IF('Table 2D'!D42="M",0,'Table 2D'!D42)</f>
        <v>0</v>
      </c>
      <c r="E55" s="356">
        <f>IF('Table 1'!F14="M",0,'Table 1'!F14)-IF('Table 2D'!E42="M",0,'Table 2D'!E42)</f>
        <v>0</v>
      </c>
      <c r="F55" s="356">
        <f>IF('Table 1'!G14="M",0,'Table 1'!G14)-IF('Table 2D'!F42="M",0,'Table 2D'!F42)</f>
        <v>0</v>
      </c>
      <c r="G55" s="356">
        <f>IF('Table 1'!H14="M",0,'Table 1'!H14)-IF('Table 2D'!G42="M",0,'Table 2D'!G42)</f>
        <v>0</v>
      </c>
      <c r="H55" s="356">
        <f>IF('Table 1'!I14="M",0,'Table 1'!I14)-IF('Table 2D'!H42="M",0,'Table 2D'!H42)</f>
        <v>5585</v>
      </c>
      <c r="I55" s="81"/>
      <c r="J55" s="82"/>
    </row>
    <row r="56" spans="1:8" ht="15">
      <c r="A56" s="267"/>
      <c r="D56" s="362"/>
      <c r="E56" s="362"/>
      <c r="F56" s="362"/>
      <c r="G56" s="362"/>
      <c r="H56" s="362"/>
    </row>
    <row r="57" ht="15">
      <c r="A57" s="267"/>
    </row>
    <row r="58" ht="15">
      <c r="A58" s="267"/>
    </row>
    <row r="59" ht="15">
      <c r="A59" s="267"/>
    </row>
    <row r="60" ht="15">
      <c r="A60" s="267"/>
    </row>
    <row r="61" ht="15">
      <c r="A61" s="267"/>
    </row>
    <row r="62" ht="15">
      <c r="A62" s="74"/>
    </row>
    <row r="63" ht="15">
      <c r="A63" s="74"/>
    </row>
    <row r="64" ht="15">
      <c r="A64" s="74"/>
    </row>
    <row r="65" ht="15">
      <c r="A65" s="74"/>
    </row>
    <row r="66" ht="15">
      <c r="A66" s="208"/>
    </row>
    <row r="67" ht="15">
      <c r="A67" s="20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5" zoomScaleNormal="75" colorId="22" workbookViewId="0" topLeftCell="B1">
      <selection activeCell="B2" sqref="B2"/>
    </sheetView>
  </sheetViews>
  <sheetFormatPr defaultColWidth="9.77734375" defaultRowHeight="15"/>
  <cols>
    <col min="1" max="1" width="18.6640625" style="53" hidden="1" customWidth="1"/>
    <col min="2" max="2" width="3.77734375" style="38" customWidth="1"/>
    <col min="3" max="3" width="68.4453125" style="104" customWidth="1"/>
    <col min="4" max="4" width="10.99609375" style="38" customWidth="1"/>
    <col min="5" max="6" width="10.77734375" style="38" customWidth="1"/>
    <col min="7" max="7" width="10.6640625" style="38" customWidth="1"/>
    <col min="8" max="8" width="87.5546875" style="38" customWidth="1"/>
    <col min="9" max="9" width="5.3359375" style="38" customWidth="1"/>
    <col min="10" max="10" width="0.9921875" style="38" customWidth="1"/>
    <col min="11" max="11" width="0.55078125" style="38" customWidth="1"/>
    <col min="12" max="12" width="9.77734375" style="38" customWidth="1"/>
    <col min="13" max="13" width="40.77734375" style="38" customWidth="1"/>
    <col min="14" max="16384" width="9.77734375" style="38" customWidth="1"/>
  </cols>
  <sheetData>
    <row r="1" spans="1:11" ht="9.75" customHeight="1">
      <c r="A1" s="74"/>
      <c r="B1" s="74"/>
      <c r="C1" s="207"/>
      <c r="D1" s="79"/>
      <c r="E1" s="208"/>
      <c r="F1" s="208"/>
      <c r="G1" s="208"/>
      <c r="H1" s="208"/>
      <c r="I1" s="208"/>
      <c r="K1" s="39"/>
    </row>
    <row r="2" spans="1:11" ht="9.75" customHeight="1">
      <c r="A2" s="74"/>
      <c r="B2" s="74"/>
      <c r="C2" s="207"/>
      <c r="D2" s="79"/>
      <c r="E2" s="208"/>
      <c r="F2" s="208"/>
      <c r="G2" s="208"/>
      <c r="H2" s="208"/>
      <c r="I2" s="208"/>
      <c r="K2" s="39"/>
    </row>
    <row r="3" spans="1:11" ht="18">
      <c r="A3" s="70" t="s">
        <v>44</v>
      </c>
      <c r="B3" s="209" t="s">
        <v>44</v>
      </c>
      <c r="C3" s="95" t="s">
        <v>89</v>
      </c>
      <c r="D3" s="37"/>
      <c r="K3" s="39"/>
    </row>
    <row r="4" spans="1:11" ht="16.5" thickBot="1">
      <c r="A4" s="70"/>
      <c r="B4" s="209"/>
      <c r="K4" s="39"/>
    </row>
    <row r="5" spans="1:11" ht="16.5" thickTop="1">
      <c r="A5" s="210"/>
      <c r="B5" s="211"/>
      <c r="C5" s="97"/>
      <c r="D5" s="41"/>
      <c r="E5" s="41"/>
      <c r="F5" s="41"/>
      <c r="G5" s="42"/>
      <c r="H5" s="42"/>
      <c r="I5" s="43"/>
      <c r="K5" s="39"/>
    </row>
    <row r="6" spans="1:9" ht="15">
      <c r="A6" s="212"/>
      <c r="B6" s="114"/>
      <c r="C6" s="329" t="s">
        <v>520</v>
      </c>
      <c r="D6" s="44"/>
      <c r="E6" s="370" t="s">
        <v>2</v>
      </c>
      <c r="F6" s="370"/>
      <c r="G6" s="45"/>
      <c r="H6" s="46"/>
      <c r="I6" s="60"/>
    </row>
    <row r="7" spans="1:9" ht="15.75">
      <c r="A7" s="212"/>
      <c r="B7" s="114"/>
      <c r="C7" s="313" t="s">
        <v>521</v>
      </c>
      <c r="D7" s="48">
        <v>2003</v>
      </c>
      <c r="E7" s="48">
        <v>2004</v>
      </c>
      <c r="F7" s="48">
        <v>2005</v>
      </c>
      <c r="G7" s="48">
        <v>2006</v>
      </c>
      <c r="H7" s="49"/>
      <c r="I7" s="60"/>
    </row>
    <row r="8" spans="1:9" ht="18.75">
      <c r="A8" s="212"/>
      <c r="B8" s="114"/>
      <c r="C8" s="328" t="s">
        <v>522</v>
      </c>
      <c r="D8" s="322" t="s">
        <v>513</v>
      </c>
      <c r="E8" s="322" t="s">
        <v>513</v>
      </c>
      <c r="F8" s="322" t="s">
        <v>513</v>
      </c>
      <c r="G8" s="323" t="s">
        <v>512</v>
      </c>
      <c r="H8" s="213"/>
      <c r="I8" s="60"/>
    </row>
    <row r="9" spans="1:9" ht="10.5" customHeight="1" thickBot="1">
      <c r="A9" s="212"/>
      <c r="B9" s="114"/>
      <c r="C9" s="99"/>
      <c r="D9" s="122"/>
      <c r="E9" s="122"/>
      <c r="F9" s="122"/>
      <c r="G9" s="257"/>
      <c r="H9" s="214"/>
      <c r="I9" s="60"/>
    </row>
    <row r="10" spans="1:9" ht="17.25" thickBot="1" thickTop="1">
      <c r="A10" s="199" t="s">
        <v>265</v>
      </c>
      <c r="B10" s="114"/>
      <c r="C10" s="215" t="s">
        <v>120</v>
      </c>
      <c r="D10" s="276">
        <v>-3650</v>
      </c>
      <c r="E10" s="276">
        <v>-3473</v>
      </c>
      <c r="F10" s="276">
        <v>-4293</v>
      </c>
      <c r="G10" s="277">
        <v>-6401</v>
      </c>
      <c r="H10" s="293"/>
      <c r="I10" s="60"/>
    </row>
    <row r="11" spans="1:9" ht="6" customHeight="1" thickTop="1">
      <c r="A11" s="194"/>
      <c r="B11" s="114"/>
      <c r="C11" s="216"/>
      <c r="D11" s="61"/>
      <c r="E11" s="62"/>
      <c r="F11" s="62"/>
      <c r="G11" s="63"/>
      <c r="H11" s="290"/>
      <c r="I11" s="60"/>
    </row>
    <row r="12" spans="1:9" s="187" customFormat="1" ht="16.5" customHeight="1">
      <c r="A12" s="199" t="s">
        <v>266</v>
      </c>
      <c r="B12" s="217"/>
      <c r="C12" s="218" t="s">
        <v>112</v>
      </c>
      <c r="D12" s="333">
        <f>D13+D14+D15+D18+D21</f>
        <v>8830</v>
      </c>
      <c r="E12" s="333">
        <f>E13+E14+E15+E18+E21</f>
        <v>6803</v>
      </c>
      <c r="F12" s="333">
        <f>F13+F14+F15+F18+F21</f>
        <v>2215</v>
      </c>
      <c r="G12" s="334">
        <f>G13+G14+G15+G18+G21</f>
        <v>6488</v>
      </c>
      <c r="H12" s="300"/>
      <c r="I12" s="220"/>
    </row>
    <row r="13" spans="1:9" s="187" customFormat="1" ht="16.5" customHeight="1">
      <c r="A13" s="199" t="s">
        <v>267</v>
      </c>
      <c r="B13" s="221"/>
      <c r="C13" s="222" t="s">
        <v>99</v>
      </c>
      <c r="D13" s="295">
        <v>3995</v>
      </c>
      <c r="E13" s="295">
        <v>1254</v>
      </c>
      <c r="F13" s="295">
        <v>-405</v>
      </c>
      <c r="G13" s="296">
        <v>1252</v>
      </c>
      <c r="H13" s="300"/>
      <c r="I13" s="220"/>
    </row>
    <row r="14" spans="1:9" s="187" customFormat="1" ht="16.5" customHeight="1">
      <c r="A14" s="199" t="s">
        <v>268</v>
      </c>
      <c r="B14" s="221"/>
      <c r="C14" s="222" t="s">
        <v>136</v>
      </c>
      <c r="D14" s="295">
        <v>1132</v>
      </c>
      <c r="E14" s="295">
        <v>4931</v>
      </c>
      <c r="F14" s="295">
        <v>1878</v>
      </c>
      <c r="G14" s="296">
        <v>767</v>
      </c>
      <c r="H14" s="300"/>
      <c r="I14" s="220"/>
    </row>
    <row r="15" spans="1:9" s="187" customFormat="1" ht="16.5" customHeight="1">
      <c r="A15" s="199" t="s">
        <v>269</v>
      </c>
      <c r="B15" s="221"/>
      <c r="C15" s="222" t="s">
        <v>45</v>
      </c>
      <c r="D15" s="296">
        <v>-418</v>
      </c>
      <c r="E15" s="296">
        <v>-716</v>
      </c>
      <c r="F15" s="296">
        <v>140</v>
      </c>
      <c r="G15" s="296">
        <v>571</v>
      </c>
      <c r="H15" s="300"/>
      <c r="I15" s="220"/>
    </row>
    <row r="16" spans="1:9" s="187" customFormat="1" ht="16.5" customHeight="1">
      <c r="A16" s="199" t="s">
        <v>270</v>
      </c>
      <c r="B16" s="221"/>
      <c r="C16" s="223" t="s">
        <v>87</v>
      </c>
      <c r="D16" s="295">
        <v>765</v>
      </c>
      <c r="E16" s="295">
        <v>1056</v>
      </c>
      <c r="F16" s="295">
        <v>1056</v>
      </c>
      <c r="G16" s="296">
        <v>889</v>
      </c>
      <c r="H16" s="300"/>
      <c r="I16" s="220"/>
    </row>
    <row r="17" spans="1:9" s="187" customFormat="1" ht="16.5" customHeight="1">
      <c r="A17" s="199" t="s">
        <v>271</v>
      </c>
      <c r="B17" s="221"/>
      <c r="C17" s="222" t="s">
        <v>88</v>
      </c>
      <c r="D17" s="295">
        <v>-1183</v>
      </c>
      <c r="E17" s="295">
        <v>-1772</v>
      </c>
      <c r="F17" s="295">
        <v>-916</v>
      </c>
      <c r="G17" s="296">
        <v>-318</v>
      </c>
      <c r="H17" s="300"/>
      <c r="I17" s="220"/>
    </row>
    <row r="18" spans="1:9" s="187" customFormat="1" ht="16.5" customHeight="1">
      <c r="A18" s="199" t="s">
        <v>272</v>
      </c>
      <c r="B18" s="221"/>
      <c r="C18" s="223" t="s">
        <v>46</v>
      </c>
      <c r="D18" s="296">
        <v>4173</v>
      </c>
      <c r="E18" s="296">
        <v>1209</v>
      </c>
      <c r="F18" s="296">
        <v>1193</v>
      </c>
      <c r="G18" s="296">
        <v>4217</v>
      </c>
      <c r="H18" s="300"/>
      <c r="I18" s="220"/>
    </row>
    <row r="19" spans="1:9" s="187" customFormat="1" ht="16.5" customHeight="1">
      <c r="A19" s="199" t="s">
        <v>273</v>
      </c>
      <c r="B19" s="221"/>
      <c r="C19" s="223" t="s">
        <v>87</v>
      </c>
      <c r="D19" s="295">
        <v>4462</v>
      </c>
      <c r="E19" s="295">
        <v>3526</v>
      </c>
      <c r="F19" s="295">
        <v>4965</v>
      </c>
      <c r="G19" s="296">
        <v>6228</v>
      </c>
      <c r="H19" s="300"/>
      <c r="I19" s="220"/>
    </row>
    <row r="20" spans="1:9" s="187" customFormat="1" ht="16.5" customHeight="1">
      <c r="A20" s="199" t="s">
        <v>274</v>
      </c>
      <c r="B20" s="221"/>
      <c r="C20" s="222" t="s">
        <v>88</v>
      </c>
      <c r="D20" s="295">
        <v>-289</v>
      </c>
      <c r="E20" s="295">
        <v>-2317</v>
      </c>
      <c r="F20" s="295">
        <v>-3772</v>
      </c>
      <c r="G20" s="296">
        <v>-2011</v>
      </c>
      <c r="H20" s="300"/>
      <c r="I20" s="220"/>
    </row>
    <row r="21" spans="1:9" s="187" customFormat="1" ht="16.5" customHeight="1">
      <c r="A21" s="199" t="s">
        <v>275</v>
      </c>
      <c r="B21" s="221"/>
      <c r="C21" s="222" t="s">
        <v>100</v>
      </c>
      <c r="D21" s="295">
        <v>-52</v>
      </c>
      <c r="E21" s="295">
        <v>125</v>
      </c>
      <c r="F21" s="295">
        <v>-591</v>
      </c>
      <c r="G21" s="296">
        <v>-319</v>
      </c>
      <c r="H21" s="300"/>
      <c r="I21" s="220"/>
    </row>
    <row r="22" spans="1:9" s="187" customFormat="1" ht="16.5" customHeight="1">
      <c r="A22" s="194"/>
      <c r="B22" s="221"/>
      <c r="C22" s="222"/>
      <c r="D22" s="224"/>
      <c r="E22" s="225"/>
      <c r="F22" s="225"/>
      <c r="G22" s="226"/>
      <c r="H22" s="300"/>
      <c r="I22" s="220"/>
    </row>
    <row r="23" spans="1:9" s="187" customFormat="1" ht="16.5" customHeight="1">
      <c r="A23" s="199" t="s">
        <v>276</v>
      </c>
      <c r="B23" s="221"/>
      <c r="C23" s="260" t="s">
        <v>146</v>
      </c>
      <c r="D23" s="334">
        <f>SUM(D24:D33)</f>
        <v>218</v>
      </c>
      <c r="E23" s="334">
        <f>SUM(E24:E33)</f>
        <v>-395</v>
      </c>
      <c r="F23" s="334">
        <f>SUM(F24:F33)</f>
        <v>-416</v>
      </c>
      <c r="G23" s="334">
        <f>SUM(G24:G33)</f>
        <v>361</v>
      </c>
      <c r="H23" s="300"/>
      <c r="I23" s="220"/>
    </row>
    <row r="24" spans="1:9" s="187" customFormat="1" ht="16.5" customHeight="1">
      <c r="A24" s="199" t="s">
        <v>277</v>
      </c>
      <c r="B24" s="221"/>
      <c r="C24" s="222" t="s">
        <v>109</v>
      </c>
      <c r="D24" s="297">
        <v>-511</v>
      </c>
      <c r="E24" s="297">
        <v>-213</v>
      </c>
      <c r="F24" s="297">
        <v>-272</v>
      </c>
      <c r="G24" s="335">
        <v>23</v>
      </c>
      <c r="H24" s="300"/>
      <c r="I24" s="220"/>
    </row>
    <row r="25" spans="1:9" s="187" customFormat="1" ht="16.5" customHeight="1">
      <c r="A25" s="199" t="s">
        <v>278</v>
      </c>
      <c r="B25" s="221"/>
      <c r="C25" s="222" t="s">
        <v>145</v>
      </c>
      <c r="D25" s="295">
        <v>319</v>
      </c>
      <c r="E25" s="295">
        <v>-578</v>
      </c>
      <c r="F25" s="295">
        <v>-570</v>
      </c>
      <c r="G25" s="296">
        <v>178</v>
      </c>
      <c r="H25" s="300"/>
      <c r="I25" s="220"/>
    </row>
    <row r="26" spans="1:9" s="187" customFormat="1" ht="16.5" customHeight="1">
      <c r="A26" s="194"/>
      <c r="B26" s="221"/>
      <c r="C26" s="227"/>
      <c r="D26" s="219"/>
      <c r="E26" s="228"/>
      <c r="F26" s="225"/>
      <c r="G26" s="226"/>
      <c r="H26" s="300"/>
      <c r="I26" s="220"/>
    </row>
    <row r="27" spans="1:9" s="187" customFormat="1" ht="16.5" customHeight="1">
      <c r="A27" s="199" t="s">
        <v>279</v>
      </c>
      <c r="B27" s="221"/>
      <c r="C27" s="227" t="s">
        <v>143</v>
      </c>
      <c r="D27" s="295">
        <v>65</v>
      </c>
      <c r="E27" s="295">
        <v>36</v>
      </c>
      <c r="F27" s="295">
        <v>6</v>
      </c>
      <c r="G27" s="296">
        <v>27</v>
      </c>
      <c r="H27" s="301"/>
      <c r="I27" s="220"/>
    </row>
    <row r="28" spans="1:9" s="187" customFormat="1" ht="16.5" customHeight="1">
      <c r="A28" s="199" t="s">
        <v>280</v>
      </c>
      <c r="B28" s="221"/>
      <c r="C28" s="222" t="s">
        <v>137</v>
      </c>
      <c r="D28" s="298">
        <v>507</v>
      </c>
      <c r="E28" s="298">
        <v>537</v>
      </c>
      <c r="F28" s="298">
        <v>390</v>
      </c>
      <c r="G28" s="336">
        <v>155</v>
      </c>
      <c r="H28" s="300" t="s">
        <v>514</v>
      </c>
      <c r="I28" s="220"/>
    </row>
    <row r="29" spans="1:9" s="187" customFormat="1" ht="16.5" customHeight="1">
      <c r="A29" s="199" t="s">
        <v>281</v>
      </c>
      <c r="B29" s="221"/>
      <c r="C29" s="223" t="s">
        <v>144</v>
      </c>
      <c r="D29" s="296">
        <v>152</v>
      </c>
      <c r="E29" s="296">
        <v>3</v>
      </c>
      <c r="F29" s="296">
        <v>33</v>
      </c>
      <c r="G29" s="296">
        <v>23</v>
      </c>
      <c r="H29" s="300"/>
      <c r="I29" s="220"/>
    </row>
    <row r="30" spans="1:9" s="187" customFormat="1" ht="16.5" customHeight="1">
      <c r="A30" s="194"/>
      <c r="B30" s="221"/>
      <c r="C30" s="227"/>
      <c r="D30" s="219"/>
      <c r="E30" s="228"/>
      <c r="F30" s="228"/>
      <c r="G30" s="229"/>
      <c r="H30" s="300"/>
      <c r="I30" s="220"/>
    </row>
    <row r="31" spans="1:9" s="187" customFormat="1" ht="16.5" customHeight="1">
      <c r="A31" s="199" t="s">
        <v>282</v>
      </c>
      <c r="B31" s="221"/>
      <c r="C31" s="222" t="s">
        <v>121</v>
      </c>
      <c r="D31" s="295">
        <v>-314</v>
      </c>
      <c r="E31" s="295">
        <v>-180</v>
      </c>
      <c r="F31" s="295">
        <v>-3</v>
      </c>
      <c r="G31" s="296">
        <v>-45</v>
      </c>
      <c r="H31" s="300"/>
      <c r="I31" s="220"/>
    </row>
    <row r="32" spans="1:9" s="187" customFormat="1" ht="16.5" customHeight="1">
      <c r="A32" s="199" t="s">
        <v>283</v>
      </c>
      <c r="B32" s="221"/>
      <c r="C32" s="222" t="s">
        <v>117</v>
      </c>
      <c r="D32" s="295">
        <v>0</v>
      </c>
      <c r="E32" s="295">
        <v>0</v>
      </c>
      <c r="F32" s="295">
        <v>0</v>
      </c>
      <c r="G32" s="296">
        <v>0</v>
      </c>
      <c r="H32" s="300"/>
      <c r="I32" s="220"/>
    </row>
    <row r="33" spans="1:9" s="187" customFormat="1" ht="16.5" customHeight="1">
      <c r="A33" s="199" t="s">
        <v>284</v>
      </c>
      <c r="B33" s="221"/>
      <c r="C33" s="222" t="s">
        <v>118</v>
      </c>
      <c r="D33" s="298">
        <v>0</v>
      </c>
      <c r="E33" s="298">
        <v>0</v>
      </c>
      <c r="F33" s="298">
        <v>0</v>
      </c>
      <c r="G33" s="336">
        <v>0</v>
      </c>
      <c r="H33" s="300"/>
      <c r="I33" s="220"/>
    </row>
    <row r="34" spans="1:9" s="187" customFormat="1" ht="16.5" customHeight="1">
      <c r="A34" s="212"/>
      <c r="B34" s="221"/>
      <c r="C34" s="227"/>
      <c r="D34" s="224"/>
      <c r="E34" s="225"/>
      <c r="F34" s="225"/>
      <c r="G34" s="226"/>
      <c r="H34" s="300"/>
      <c r="I34" s="220"/>
    </row>
    <row r="35" spans="1:9" s="187" customFormat="1" ht="16.5" customHeight="1">
      <c r="A35" s="199" t="s">
        <v>285</v>
      </c>
      <c r="B35" s="221"/>
      <c r="C35" s="230" t="s">
        <v>110</v>
      </c>
      <c r="D35" s="296">
        <v>-79</v>
      </c>
      <c r="E35" s="296">
        <v>-412</v>
      </c>
      <c r="F35" s="296">
        <v>305</v>
      </c>
      <c r="G35" s="296">
        <v>35</v>
      </c>
      <c r="H35" s="300"/>
      <c r="I35" s="220"/>
    </row>
    <row r="36" spans="1:9" s="187" customFormat="1" ht="16.5" customHeight="1">
      <c r="A36" s="199" t="s">
        <v>286</v>
      </c>
      <c r="B36" s="221"/>
      <c r="C36" s="231" t="s">
        <v>485</v>
      </c>
      <c r="D36" s="295">
        <v>6</v>
      </c>
      <c r="E36" s="295">
        <v>-342</v>
      </c>
      <c r="F36" s="295">
        <v>259</v>
      </c>
      <c r="G36" s="296">
        <v>-45</v>
      </c>
      <c r="H36" s="300"/>
      <c r="I36" s="220"/>
    </row>
    <row r="37" spans="1:9" s="187" customFormat="1" ht="16.5" customHeight="1">
      <c r="A37" s="199" t="s">
        <v>287</v>
      </c>
      <c r="B37" s="221"/>
      <c r="C37" s="222" t="s">
        <v>108</v>
      </c>
      <c r="D37" s="295">
        <v>-85</v>
      </c>
      <c r="E37" s="295">
        <v>-70</v>
      </c>
      <c r="F37" s="295">
        <v>46</v>
      </c>
      <c r="G37" s="296">
        <v>80</v>
      </c>
      <c r="H37" s="300"/>
      <c r="I37" s="220"/>
    </row>
    <row r="38" spans="1:9" s="187" customFormat="1" ht="11.25" customHeight="1" thickBot="1">
      <c r="A38" s="212"/>
      <c r="B38" s="221"/>
      <c r="C38" s="222"/>
      <c r="D38" s="232"/>
      <c r="E38" s="233"/>
      <c r="F38" s="233"/>
      <c r="G38" s="261"/>
      <c r="H38" s="302"/>
      <c r="I38" s="220"/>
    </row>
    <row r="39" spans="1:9" s="187" customFormat="1" ht="20.25" customHeight="1" thickBot="1" thickTop="1">
      <c r="A39" s="234" t="s">
        <v>288</v>
      </c>
      <c r="B39" s="221"/>
      <c r="C39" s="215" t="s">
        <v>111</v>
      </c>
      <c r="D39" s="299">
        <v>5319</v>
      </c>
      <c r="E39" s="299">
        <v>2523</v>
      </c>
      <c r="F39" s="299">
        <v>-2189</v>
      </c>
      <c r="G39" s="337">
        <v>483</v>
      </c>
      <c r="H39" s="303"/>
      <c r="I39" s="220"/>
    </row>
    <row r="40" spans="1:9" s="187" customFormat="1" ht="9" customHeight="1" thickBot="1" thickTop="1">
      <c r="A40" s="212"/>
      <c r="B40" s="221"/>
      <c r="C40" s="235"/>
      <c r="D40" s="262"/>
      <c r="E40" s="262"/>
      <c r="F40" s="262"/>
      <c r="G40" s="262"/>
      <c r="H40" s="262"/>
      <c r="I40" s="220"/>
    </row>
    <row r="41" spans="1:11" ht="20.25" thickBot="1" thickTop="1">
      <c r="A41" s="212"/>
      <c r="B41" s="114"/>
      <c r="C41" s="241" t="s">
        <v>119</v>
      </c>
      <c r="D41" s="242"/>
      <c r="E41" s="242"/>
      <c r="F41" s="242"/>
      <c r="G41" s="242"/>
      <c r="H41" s="243"/>
      <c r="I41" s="60"/>
      <c r="K41" s="39"/>
    </row>
    <row r="42" spans="1:11" ht="8.25" customHeight="1" thickTop="1">
      <c r="A42" s="212"/>
      <c r="B42" s="114"/>
      <c r="C42" s="244"/>
      <c r="D42" s="245"/>
      <c r="E42" s="246"/>
      <c r="F42" s="246"/>
      <c r="G42" s="246"/>
      <c r="H42" s="246"/>
      <c r="I42" s="60"/>
      <c r="K42" s="39"/>
    </row>
    <row r="43" spans="1:11" ht="15.75">
      <c r="A43" s="212"/>
      <c r="B43" s="114"/>
      <c r="C43" s="98" t="s">
        <v>47</v>
      </c>
      <c r="D43" s="39"/>
      <c r="E43" s="53"/>
      <c r="F43" s="53"/>
      <c r="G43" s="39" t="s">
        <v>48</v>
      </c>
      <c r="H43" s="53"/>
      <c r="I43" s="60"/>
      <c r="K43" s="39"/>
    </row>
    <row r="44" spans="1:11" ht="15.75">
      <c r="A44" s="212"/>
      <c r="B44" s="114"/>
      <c r="C44" s="98" t="s">
        <v>113</v>
      </c>
      <c r="D44" s="39"/>
      <c r="E44" s="53"/>
      <c r="F44" s="53"/>
      <c r="G44" s="39" t="s">
        <v>114</v>
      </c>
      <c r="H44" s="53"/>
      <c r="I44" s="60"/>
      <c r="K44" s="39"/>
    </row>
    <row r="45" spans="1:11" ht="15.75">
      <c r="A45" s="212"/>
      <c r="B45" s="114"/>
      <c r="C45" s="98" t="s">
        <v>115</v>
      </c>
      <c r="D45" s="39"/>
      <c r="E45" s="53"/>
      <c r="F45" s="53"/>
      <c r="G45" s="39" t="s">
        <v>116</v>
      </c>
      <c r="H45" s="53"/>
      <c r="I45" s="60"/>
      <c r="K45" s="39"/>
    </row>
    <row r="46" spans="1:11" ht="9.75" customHeight="1" thickBot="1">
      <c r="A46" s="247"/>
      <c r="B46" s="248"/>
      <c r="C46" s="249"/>
      <c r="D46" s="177"/>
      <c r="E46" s="72"/>
      <c r="F46" s="72"/>
      <c r="G46" s="72"/>
      <c r="H46" s="72"/>
      <c r="I46" s="73"/>
      <c r="K46" s="39"/>
    </row>
    <row r="47" spans="1:11" ht="16.5" thickTop="1">
      <c r="A47" s="70"/>
      <c r="B47" s="250"/>
      <c r="C47" s="98"/>
      <c r="D47" s="39"/>
      <c r="E47" s="39"/>
      <c r="F47" s="39"/>
      <c r="G47" s="39"/>
      <c r="H47" s="39"/>
      <c r="I47" s="39"/>
      <c r="J47" s="39"/>
      <c r="K47" s="39"/>
    </row>
    <row r="49" spans="2:9" ht="15">
      <c r="B49" s="179" t="s">
        <v>157</v>
      </c>
      <c r="C49" s="105"/>
      <c r="D49" s="77"/>
      <c r="E49" s="77"/>
      <c r="F49" s="77"/>
      <c r="G49" s="77"/>
      <c r="H49" s="77"/>
      <c r="I49" s="78"/>
    </row>
    <row r="50" spans="2:9" ht="15.75">
      <c r="B50" s="251"/>
      <c r="C50" s="252" t="s">
        <v>422</v>
      </c>
      <c r="D50" s="357">
        <f>IF(D39="M",0,D39)-IF(D10="M",0,D10)-IF(D12="M",0,D12)-IF(D23="M",0,D23)-IF(D35="M",0,D35)</f>
        <v>0</v>
      </c>
      <c r="E50" s="357">
        <f>IF(E39="M",0,E39)-IF(E10="M",0,E10)-IF(E12="M",0,E12)-IF(E23="M",0,E23)-IF(E35="M",0,E35)</f>
        <v>0</v>
      </c>
      <c r="F50" s="357">
        <f>IF(F39="M",0,F39)-IF(F10="M",0,F10)-IF(F12="M",0,F12)-IF(F23="M",0,F23)-IF(F35="M",0,F35)</f>
        <v>0</v>
      </c>
      <c r="G50" s="357">
        <f>IF(G39="M",0,G39)-IF(G10="M",0,G10)-IF(G12="M",0,G12)-IF(G23="M",0,G23)-IF(G35="M",0,G35)</f>
        <v>0</v>
      </c>
      <c r="H50" s="364"/>
      <c r="I50" s="80"/>
    </row>
    <row r="51" spans="2:9" ht="15.75">
      <c r="B51" s="251"/>
      <c r="C51" s="252" t="s">
        <v>423</v>
      </c>
      <c r="D51" s="357">
        <f>IF(D12="M",0,D12)-IF(D13="M",0,D13)-IF(D14="M",0,D14)-IF(D15="M",0,D15)-IF(D18="M",0,D18)-IF(D21="M",0,D21)</f>
        <v>0</v>
      </c>
      <c r="E51" s="357">
        <f>IF(E12="M",0,E12)-IF(E13="M",0,E13)-IF(E14="M",0,E14)-IF(E15="M",0,E15)-IF(E18="M",0,E18)-IF(E21="M",0,E21)</f>
        <v>0</v>
      </c>
      <c r="F51" s="357">
        <f>IF(F12="M",0,F12)-IF(F13="M",0,F13)-IF(F14="M",0,F14)-IF(F15="M",0,F15)-IF(F18="M",0,F18)-IF(F21="M",0,F21)</f>
        <v>0</v>
      </c>
      <c r="G51" s="357">
        <f>IF(G12="M",0,G12)-IF(G13="M",0,G13)-IF(G14="M",0,G14)-IF(G15="M",0,G15)-IF(G18="M",0,G18)-IF(G21="M",0,G21)</f>
        <v>0</v>
      </c>
      <c r="H51" s="364"/>
      <c r="I51" s="80"/>
    </row>
    <row r="52" spans="2:9" ht="15.75">
      <c r="B52" s="251"/>
      <c r="C52" s="252" t="s">
        <v>424</v>
      </c>
      <c r="D52" s="357">
        <f>IF(D15="M",0,D15)-IF(D16="M",0,D16)-IF(D17="M",0,D17)</f>
        <v>0</v>
      </c>
      <c r="E52" s="357">
        <f>IF(E15="M",0,E15)-IF(E16="M",0,E16)-IF(E17="M",0,E17)</f>
        <v>0</v>
      </c>
      <c r="F52" s="357">
        <f>IF(F15="M",0,F15)-IF(F16="M",0,F16)-IF(F17="M",0,F17)</f>
        <v>0</v>
      </c>
      <c r="G52" s="357">
        <f>IF(G15="M",0,G15)-IF(G16="M",0,G16)-IF(G17="M",0,G17)</f>
        <v>0</v>
      </c>
      <c r="H52" s="364"/>
      <c r="I52" s="80"/>
    </row>
    <row r="53" spans="2:9" ht="15.75">
      <c r="B53" s="251"/>
      <c r="C53" s="252" t="s">
        <v>425</v>
      </c>
      <c r="D53" s="357">
        <f>IF(D18="M",0,D18)-IF(D19="M",0,D19)-IF(D20="M",0,D20)</f>
        <v>0</v>
      </c>
      <c r="E53" s="357">
        <f>IF(E18="M",0,E18)-IF(E19="M",0,E19)-IF(E20="M",0,E20)</f>
        <v>0</v>
      </c>
      <c r="F53" s="357">
        <f>IF(F18="M",0,F18)-IF(F19="M",0,F19)-IF(F20="M",0,F20)</f>
        <v>0</v>
      </c>
      <c r="G53" s="357">
        <f>IF(G18="M",0,G18)-IF(G19="M",0,G19)-IF(G20="M",0,G20)</f>
        <v>0</v>
      </c>
      <c r="H53" s="364"/>
      <c r="I53" s="80"/>
    </row>
    <row r="54" spans="2:9" ht="23.25">
      <c r="B54" s="251"/>
      <c r="C54" s="252" t="s">
        <v>426</v>
      </c>
      <c r="D54" s="357">
        <f>IF(D23="M",0,D23)-IF(D24="M",0,D24)-IF(D25="M",0,D25)-IF(D27="M",0,D27)-IF(D28="M",0,D28)-IF(D29="M",0,D29)-IF(D31="M",0,D31)-IF(D32="M",0,D32)-IF(D33="M",0,D33)</f>
        <v>0</v>
      </c>
      <c r="E54" s="357">
        <f>IF(E23="M",0,E23)-IF(E24="M",0,E24)-IF(E25="M",0,E25)-IF(E27="M",0,E27)-IF(E28="M",0,E28)-IF(E29="M",0,E29)-IF(E31="M",0,E31)-IF(E32="M",0,E32)-IF(E33="M",0,E33)</f>
        <v>0</v>
      </c>
      <c r="F54" s="357">
        <f>IF(F23="M",0,F23)-IF(F24="M",0,F24)-IF(F25="M",0,F25)-IF(F27="M",0,F27)-IF(F28="M",0,F28)-IF(F29="M",0,F29)-IF(F31="M",0,F31)-IF(F32="M",0,F32)-IF(F33="M",0,F33)</f>
        <v>0</v>
      </c>
      <c r="G54" s="357">
        <f>IF(G23="M",0,G23)-IF(G24="M",0,G24)-IF(G25="M",0,G25)-IF(G27="M",0,G27)-IF(G28="M",0,G28)-IF(G29="M",0,G29)-IF(G31="M",0,G31)-IF(G32="M",0,G32)-IF(G33="M",0,G33)</f>
        <v>0</v>
      </c>
      <c r="H54" s="364"/>
      <c r="I54" s="80"/>
    </row>
    <row r="55" spans="2:9" ht="15.75">
      <c r="B55" s="251"/>
      <c r="C55" s="252" t="s">
        <v>427</v>
      </c>
      <c r="D55" s="357">
        <f>IF(D35="M",0,D35)-IF(D36="M",0,D36)-IF(D37="M",0,D37)</f>
        <v>0</v>
      </c>
      <c r="E55" s="357">
        <f>IF(E35="M",0,E35)-IF(E36="M",0,E36)-IF(E37="M",0,E37)</f>
        <v>0</v>
      </c>
      <c r="F55" s="357">
        <f>IF(F35="M",0,F35)-IF(F36="M",0,F36)-IF(F37="M",0,F37)</f>
        <v>0</v>
      </c>
      <c r="G55" s="357">
        <f>IF(G35="M",0,G35)-IF(G36="M",0,G36)-IF(G37="M",0,G37)</f>
        <v>0</v>
      </c>
      <c r="H55" s="79"/>
      <c r="I55" s="80"/>
    </row>
    <row r="56" spans="2:9" ht="15.75">
      <c r="B56" s="253" t="s">
        <v>408</v>
      </c>
      <c r="C56" s="254"/>
      <c r="D56" s="355"/>
      <c r="E56" s="355"/>
      <c r="F56" s="355"/>
      <c r="G56" s="355"/>
      <c r="H56" s="79"/>
      <c r="I56" s="80"/>
    </row>
    <row r="57" spans="2:9" ht="15.75">
      <c r="B57" s="251"/>
      <c r="C57" s="252" t="s">
        <v>421</v>
      </c>
      <c r="D57" s="355">
        <f>IF('Table 1'!E10="M",0,'Table 1'!E10)+IF('Table 3A'!D10="M",0,'Table 3A'!D10)</f>
        <v>0</v>
      </c>
      <c r="E57" s="355">
        <f>IF('Table 1'!F10="M",0,'Table 1'!F10)+IF('Table 3A'!E10="M",0,'Table 3A'!E10)</f>
        <v>0</v>
      </c>
      <c r="F57" s="355">
        <f>IF('Table 1'!G10="M",0,'Table 1'!G10)+IF('Table 3A'!F10="M",0,'Table 3A'!F10)</f>
        <v>0</v>
      </c>
      <c r="G57" s="355">
        <f>IF('Table 1'!H10="M",0,'Table 1'!H10)+IF('Table 3A'!G10="M",0,'Table 3A'!G10)</f>
        <v>0</v>
      </c>
      <c r="H57" s="79"/>
      <c r="I57" s="80"/>
    </row>
    <row r="58" spans="2:9" ht="15.75">
      <c r="B58" s="251"/>
      <c r="C58" s="252" t="s">
        <v>428</v>
      </c>
      <c r="D58" s="355"/>
      <c r="E58" s="355">
        <f>IF(E39="M",0,E39)-IF('Table 1'!F18="M",0,'Table 1'!F18)+IF('Table 1'!E18="M",0,'Table 1'!E18)</f>
        <v>0</v>
      </c>
      <c r="F58" s="355">
        <f>IF(F39="M",0,F39)-IF('Table 1'!G18="M",0,'Table 1'!G18)+IF('Table 1'!F18="M",0,'Table 1'!F18)</f>
        <v>0</v>
      </c>
      <c r="G58" s="355">
        <f>IF(G39="M",0,G39)-IF('Table 1'!H18="M",0,'Table 1'!H18)+IF('Table 1'!G18="M",0,'Table 1'!G18)</f>
        <v>0</v>
      </c>
      <c r="H58" s="79"/>
      <c r="I58" s="80"/>
    </row>
    <row r="59" spans="2:9" ht="15.75">
      <c r="B59" s="255"/>
      <c r="C59" s="256" t="s">
        <v>429</v>
      </c>
      <c r="D59" s="365">
        <f>IF('Table 1'!E18="M",0,'Table 1'!E18)-IF('Table 3B'!D42="M",0,'Table 3B'!D42)-IF('Table 3C'!D42="M",0,'Table 3C'!D42)-IF('Table 3D'!D42="M",0,'Table 3D'!D42)-IF('Table 3E'!D42="M",0,'Table 3E'!D42)</f>
        <v>0</v>
      </c>
      <c r="E59" s="365">
        <f>IF('Table 1'!F18="M",0,'Table 1'!F18)-IF('Table 3B'!E42="M",0,'Table 3B'!E42)-IF('Table 3C'!E42="M",0,'Table 3C'!E42)-IF('Table 3D'!E42="M",0,'Table 3D'!E42)-IF('Table 3E'!E42="M",0,'Table 3E'!E42)</f>
        <v>0</v>
      </c>
      <c r="F59" s="365">
        <f>IF('Table 1'!G18="M",0,'Table 1'!G18)-IF('Table 3B'!F42="M",0,'Table 3B'!F42)-IF('Table 3C'!F42="M",0,'Table 3C'!F42)-IF('Table 3D'!F42="M",0,'Table 3D'!F42)-IF('Table 3E'!F42="M",0,'Table 3E'!F42)</f>
        <v>0</v>
      </c>
      <c r="G59" s="365">
        <f>IF('Table 1'!H18="M",0,'Table 1'!H18)-IF('Table 3B'!G42="M",0,'Table 3B'!G42)-IF('Table 3C'!G42="M",0,'Table 3C'!G42)-IF('Table 3D'!G42="M",0,'Table 3D'!G42)-IF('Table 3E'!G42="M",0,'Table 3E'!G42)</f>
        <v>0</v>
      </c>
      <c r="H59" s="81"/>
      <c r="I59" s="82"/>
    </row>
    <row r="60" spans="4:7" ht="15.75">
      <c r="D60" s="39"/>
      <c r="E60" s="39"/>
      <c r="F60" s="39"/>
      <c r="G60" s="39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5" zoomScaleNormal="75" colorId="22" workbookViewId="0" topLeftCell="B28">
      <selection activeCell="G37" sqref="G37"/>
    </sheetView>
  </sheetViews>
  <sheetFormatPr defaultColWidth="9.77734375" defaultRowHeight="15"/>
  <cols>
    <col min="1" max="1" width="18.6640625" style="53" hidden="1" customWidth="1"/>
    <col min="2" max="2" width="3.77734375" style="38" customWidth="1"/>
    <col min="3" max="3" width="72.4453125" style="104" customWidth="1"/>
    <col min="4" max="4" width="10.99609375" style="38" customWidth="1"/>
    <col min="5" max="6" width="10.77734375" style="38" customWidth="1"/>
    <col min="7" max="7" width="10.6640625" style="38" customWidth="1"/>
    <col min="8" max="8" width="87.5546875" style="38" customWidth="1"/>
    <col min="9" max="9" width="5.3359375" style="38" customWidth="1"/>
    <col min="10" max="10" width="0.9921875" style="38" customWidth="1"/>
    <col min="11" max="11" width="0.55078125" style="38" customWidth="1"/>
    <col min="12" max="12" width="9.77734375" style="38" customWidth="1"/>
    <col min="13" max="13" width="40.77734375" style="38" customWidth="1"/>
    <col min="14" max="16384" width="9.77734375" style="38" customWidth="1"/>
  </cols>
  <sheetData>
    <row r="2" spans="1:11" ht="18">
      <c r="A2" s="70"/>
      <c r="B2" s="209" t="s">
        <v>44</v>
      </c>
      <c r="C2" s="95" t="s">
        <v>90</v>
      </c>
      <c r="D2" s="37"/>
      <c r="K2" s="39"/>
    </row>
    <row r="3" spans="1:11" ht="18">
      <c r="A3" s="70"/>
      <c r="B3" s="209"/>
      <c r="C3" s="95" t="s">
        <v>91</v>
      </c>
      <c r="D3" s="37"/>
      <c r="K3" s="39"/>
    </row>
    <row r="4" spans="1:11" ht="16.5" thickBot="1">
      <c r="A4" s="70"/>
      <c r="B4" s="209"/>
      <c r="C4" s="102"/>
      <c r="D4" s="71"/>
      <c r="K4" s="39"/>
    </row>
    <row r="5" spans="1:11" ht="16.5" thickTop="1">
      <c r="A5" s="210"/>
      <c r="B5" s="211"/>
      <c r="C5" s="97"/>
      <c r="D5" s="41"/>
      <c r="E5" s="41"/>
      <c r="F5" s="41"/>
      <c r="G5" s="42"/>
      <c r="H5" s="42"/>
      <c r="I5" s="43"/>
      <c r="K5" s="39"/>
    </row>
    <row r="6" spans="1:9" ht="15">
      <c r="A6" s="212"/>
      <c r="B6" s="114"/>
      <c r="C6" s="329" t="s">
        <v>520</v>
      </c>
      <c r="D6" s="44"/>
      <c r="E6" s="370" t="s">
        <v>2</v>
      </c>
      <c r="F6" s="370"/>
      <c r="G6" s="46"/>
      <c r="H6" s="46"/>
      <c r="I6" s="60"/>
    </row>
    <row r="7" spans="1:9" ht="15.75">
      <c r="A7" s="212"/>
      <c r="B7" s="114"/>
      <c r="C7" s="313" t="s">
        <v>521</v>
      </c>
      <c r="D7" s="48">
        <v>2003</v>
      </c>
      <c r="E7" s="48">
        <v>2004</v>
      </c>
      <c r="F7" s="48">
        <v>2005</v>
      </c>
      <c r="G7" s="48">
        <v>2006</v>
      </c>
      <c r="H7" s="49"/>
      <c r="I7" s="60"/>
    </row>
    <row r="8" spans="1:9" ht="18.75">
      <c r="A8" s="212"/>
      <c r="B8" s="114"/>
      <c r="C8" s="328" t="s">
        <v>522</v>
      </c>
      <c r="D8" s="322" t="s">
        <v>513</v>
      </c>
      <c r="E8" s="322" t="s">
        <v>513</v>
      </c>
      <c r="F8" s="322" t="s">
        <v>513</v>
      </c>
      <c r="G8" s="323" t="s">
        <v>512</v>
      </c>
      <c r="H8" s="213"/>
      <c r="I8" s="60"/>
    </row>
    <row r="9" spans="1:9" ht="10.5" customHeight="1" thickBot="1">
      <c r="A9" s="212"/>
      <c r="B9" s="114"/>
      <c r="C9" s="99"/>
      <c r="D9" s="122"/>
      <c r="E9" s="122"/>
      <c r="F9" s="122"/>
      <c r="G9" s="258"/>
      <c r="H9" s="214"/>
      <c r="I9" s="60"/>
    </row>
    <row r="10" spans="1:9" ht="17.25" thickBot="1" thickTop="1">
      <c r="A10" s="199" t="s">
        <v>289</v>
      </c>
      <c r="B10" s="114"/>
      <c r="C10" s="215" t="s">
        <v>486</v>
      </c>
      <c r="D10" s="276">
        <v>-981</v>
      </c>
      <c r="E10" s="276">
        <v>-881</v>
      </c>
      <c r="F10" s="276">
        <v>-922</v>
      </c>
      <c r="G10" s="277">
        <v>-1534</v>
      </c>
      <c r="H10" s="293"/>
      <c r="I10" s="60"/>
    </row>
    <row r="11" spans="1:9" ht="6" customHeight="1" thickTop="1">
      <c r="A11" s="194"/>
      <c r="B11" s="114"/>
      <c r="C11" s="216"/>
      <c r="D11" s="61"/>
      <c r="E11" s="62"/>
      <c r="F11" s="62"/>
      <c r="G11" s="63"/>
      <c r="H11" s="290"/>
      <c r="I11" s="60"/>
    </row>
    <row r="12" spans="1:9" s="187" customFormat="1" ht="16.5" customHeight="1">
      <c r="A12" s="199" t="s">
        <v>290</v>
      </c>
      <c r="B12" s="217"/>
      <c r="C12" s="218" t="s">
        <v>112</v>
      </c>
      <c r="D12" s="333">
        <f>D13+D14+D15+D18+D21</f>
        <v>4885</v>
      </c>
      <c r="E12" s="333">
        <f>E13+E14+E15+E18+E21</f>
        <v>1541</v>
      </c>
      <c r="F12" s="333">
        <f>F13+F14+F15+F18+F21</f>
        <v>-2204</v>
      </c>
      <c r="G12" s="334">
        <f>G13+G14+G15+G18+G21</f>
        <v>550</v>
      </c>
      <c r="H12" s="300"/>
      <c r="I12" s="220"/>
    </row>
    <row r="13" spans="1:9" s="187" customFormat="1" ht="16.5" customHeight="1">
      <c r="A13" s="199" t="s">
        <v>291</v>
      </c>
      <c r="B13" s="221"/>
      <c r="C13" s="222" t="s">
        <v>99</v>
      </c>
      <c r="D13" s="295">
        <v>4619</v>
      </c>
      <c r="E13" s="295">
        <v>1131</v>
      </c>
      <c r="F13" s="295">
        <v>-756</v>
      </c>
      <c r="G13" s="296">
        <v>561</v>
      </c>
      <c r="H13" s="300"/>
      <c r="I13" s="220"/>
    </row>
    <row r="14" spans="1:9" s="187" customFormat="1" ht="16.5" customHeight="1">
      <c r="A14" s="199" t="s">
        <v>292</v>
      </c>
      <c r="B14" s="221"/>
      <c r="C14" s="222" t="s">
        <v>136</v>
      </c>
      <c r="D14" s="295">
        <v>-268</v>
      </c>
      <c r="E14" s="295">
        <v>1907</v>
      </c>
      <c r="F14" s="295">
        <v>133</v>
      </c>
      <c r="G14" s="296">
        <v>796</v>
      </c>
      <c r="H14" s="300"/>
      <c r="I14" s="220"/>
    </row>
    <row r="15" spans="1:9" s="187" customFormat="1" ht="16.5" customHeight="1">
      <c r="A15" s="199" t="s">
        <v>293</v>
      </c>
      <c r="B15" s="221"/>
      <c r="C15" s="222" t="s">
        <v>45</v>
      </c>
      <c r="D15" s="296">
        <v>-25</v>
      </c>
      <c r="E15" s="296">
        <v>327</v>
      </c>
      <c r="F15" s="296">
        <v>232</v>
      </c>
      <c r="G15" s="296">
        <v>269</v>
      </c>
      <c r="H15" s="300"/>
      <c r="I15" s="220"/>
    </row>
    <row r="16" spans="1:9" s="187" customFormat="1" ht="16.5" customHeight="1">
      <c r="A16" s="199" t="s">
        <v>294</v>
      </c>
      <c r="B16" s="221"/>
      <c r="C16" s="223" t="s">
        <v>87</v>
      </c>
      <c r="D16" s="295">
        <v>700</v>
      </c>
      <c r="E16" s="295">
        <v>1056</v>
      </c>
      <c r="F16" s="295">
        <v>1049</v>
      </c>
      <c r="G16" s="296">
        <v>633</v>
      </c>
      <c r="H16" s="300"/>
      <c r="I16" s="220"/>
    </row>
    <row r="17" spans="1:9" s="187" customFormat="1" ht="16.5" customHeight="1">
      <c r="A17" s="199" t="s">
        <v>295</v>
      </c>
      <c r="B17" s="221"/>
      <c r="C17" s="222" t="s">
        <v>88</v>
      </c>
      <c r="D17" s="295">
        <v>-725</v>
      </c>
      <c r="E17" s="295">
        <v>-729</v>
      </c>
      <c r="F17" s="295">
        <v>-817</v>
      </c>
      <c r="G17" s="296">
        <v>-364</v>
      </c>
      <c r="H17" s="300"/>
      <c r="I17" s="220"/>
    </row>
    <row r="18" spans="1:9" s="187" customFormat="1" ht="16.5" customHeight="1">
      <c r="A18" s="199" t="s">
        <v>296</v>
      </c>
      <c r="B18" s="221"/>
      <c r="C18" s="223" t="s">
        <v>46</v>
      </c>
      <c r="D18" s="296">
        <v>495</v>
      </c>
      <c r="E18" s="296">
        <v>-1702</v>
      </c>
      <c r="F18" s="296">
        <v>-1184</v>
      </c>
      <c r="G18" s="296">
        <v>-778</v>
      </c>
      <c r="H18" s="300"/>
      <c r="I18" s="220"/>
    </row>
    <row r="19" spans="1:9" s="187" customFormat="1" ht="16.5" customHeight="1">
      <c r="A19" s="199" t="s">
        <v>297</v>
      </c>
      <c r="B19" s="221"/>
      <c r="C19" s="223" t="s">
        <v>87</v>
      </c>
      <c r="D19" s="295">
        <v>784</v>
      </c>
      <c r="E19" s="295">
        <v>615</v>
      </c>
      <c r="F19" s="295">
        <v>2318</v>
      </c>
      <c r="G19" s="296">
        <v>820</v>
      </c>
      <c r="H19" s="300"/>
      <c r="I19" s="220"/>
    </row>
    <row r="20" spans="1:9" s="187" customFormat="1" ht="16.5" customHeight="1">
      <c r="A20" s="199" t="s">
        <v>298</v>
      </c>
      <c r="B20" s="221"/>
      <c r="C20" s="222" t="s">
        <v>88</v>
      </c>
      <c r="D20" s="295">
        <v>-289</v>
      </c>
      <c r="E20" s="295">
        <v>-2317</v>
      </c>
      <c r="F20" s="295">
        <v>-3502</v>
      </c>
      <c r="G20" s="296">
        <v>-1598</v>
      </c>
      <c r="H20" s="300"/>
      <c r="I20" s="220"/>
    </row>
    <row r="21" spans="1:9" s="187" customFormat="1" ht="16.5" customHeight="1">
      <c r="A21" s="199" t="s">
        <v>299</v>
      </c>
      <c r="B21" s="221"/>
      <c r="C21" s="222" t="s">
        <v>100</v>
      </c>
      <c r="D21" s="295">
        <v>64</v>
      </c>
      <c r="E21" s="295">
        <v>-122</v>
      </c>
      <c r="F21" s="295">
        <v>-629</v>
      </c>
      <c r="G21" s="296">
        <v>-298</v>
      </c>
      <c r="H21" s="300"/>
      <c r="I21" s="220"/>
    </row>
    <row r="22" spans="1:9" s="187" customFormat="1" ht="16.5" customHeight="1">
      <c r="A22" s="194"/>
      <c r="B22" s="221"/>
      <c r="C22" s="222"/>
      <c r="D22" s="224"/>
      <c r="E22" s="225"/>
      <c r="F22" s="225"/>
      <c r="G22" s="226"/>
      <c r="H22" s="300"/>
      <c r="I22" s="220"/>
    </row>
    <row r="23" spans="1:9" s="187" customFormat="1" ht="16.5" customHeight="1">
      <c r="A23" s="199" t="s">
        <v>300</v>
      </c>
      <c r="B23" s="221"/>
      <c r="C23" s="218" t="s">
        <v>146</v>
      </c>
      <c r="D23" s="334">
        <f>SUM(D24:D33)</f>
        <v>429</v>
      </c>
      <c r="E23" s="334">
        <f>SUM(E24:E33)</f>
        <v>97</v>
      </c>
      <c r="F23" s="334">
        <f>SUM(F24:F33)</f>
        <v>-60</v>
      </c>
      <c r="G23" s="334">
        <f>SUM(G24:G33)</f>
        <v>236</v>
      </c>
      <c r="H23" s="300"/>
      <c r="I23" s="220"/>
    </row>
    <row r="24" spans="1:9" s="187" customFormat="1" ht="16.5" customHeight="1">
      <c r="A24" s="199" t="s">
        <v>301</v>
      </c>
      <c r="B24" s="221"/>
      <c r="C24" s="222" t="s">
        <v>109</v>
      </c>
      <c r="D24" s="295">
        <v>-235</v>
      </c>
      <c r="E24" s="295">
        <v>-337</v>
      </c>
      <c r="F24" s="295">
        <v>-288</v>
      </c>
      <c r="G24" s="296">
        <v>-337</v>
      </c>
      <c r="H24" s="300"/>
      <c r="I24" s="220"/>
    </row>
    <row r="25" spans="1:9" s="187" customFormat="1" ht="16.5" customHeight="1">
      <c r="A25" s="199" t="s">
        <v>302</v>
      </c>
      <c r="B25" s="221"/>
      <c r="C25" s="222" t="s">
        <v>145</v>
      </c>
      <c r="D25" s="295">
        <v>267</v>
      </c>
      <c r="E25" s="295">
        <v>-141</v>
      </c>
      <c r="F25" s="295">
        <v>-211</v>
      </c>
      <c r="G25" s="296">
        <v>346</v>
      </c>
      <c r="H25" s="300"/>
      <c r="I25" s="220"/>
    </row>
    <row r="26" spans="1:9" s="187" customFormat="1" ht="16.5" customHeight="1">
      <c r="A26" s="194"/>
      <c r="B26" s="221"/>
      <c r="C26" s="227"/>
      <c r="D26" s="219"/>
      <c r="E26" s="228"/>
      <c r="F26" s="225"/>
      <c r="G26" s="226"/>
      <c r="H26" s="300"/>
      <c r="I26" s="220"/>
    </row>
    <row r="27" spans="1:9" s="187" customFormat="1" ht="16.5" customHeight="1">
      <c r="A27" s="199" t="s">
        <v>303</v>
      </c>
      <c r="B27" s="221"/>
      <c r="C27" s="227" t="s">
        <v>143</v>
      </c>
      <c r="D27" s="295">
        <v>65</v>
      </c>
      <c r="E27" s="295">
        <v>42</v>
      </c>
      <c r="F27" s="295">
        <v>6</v>
      </c>
      <c r="G27" s="296">
        <v>31</v>
      </c>
      <c r="H27" s="301"/>
      <c r="I27" s="220"/>
    </row>
    <row r="28" spans="1:9" s="187" customFormat="1" ht="16.5" customHeight="1">
      <c r="A28" s="199" t="s">
        <v>304</v>
      </c>
      <c r="B28" s="221"/>
      <c r="C28" s="222" t="s">
        <v>137</v>
      </c>
      <c r="D28" s="298">
        <v>532</v>
      </c>
      <c r="E28" s="298">
        <v>581</v>
      </c>
      <c r="F28" s="298">
        <v>395</v>
      </c>
      <c r="G28" s="336">
        <v>171</v>
      </c>
      <c r="H28" s="300" t="s">
        <v>514</v>
      </c>
      <c r="I28" s="220"/>
    </row>
    <row r="29" spans="1:9" s="187" customFormat="1" ht="16.5" customHeight="1">
      <c r="A29" s="199" t="s">
        <v>305</v>
      </c>
      <c r="B29" s="221"/>
      <c r="C29" s="223" t="s">
        <v>144</v>
      </c>
      <c r="D29" s="296">
        <v>183</v>
      </c>
      <c r="E29" s="296">
        <v>3</v>
      </c>
      <c r="F29" s="296">
        <v>39</v>
      </c>
      <c r="G29" s="296">
        <v>26</v>
      </c>
      <c r="H29" s="300"/>
      <c r="I29" s="220"/>
    </row>
    <row r="30" spans="1:9" s="187" customFormat="1" ht="16.5" customHeight="1">
      <c r="A30" s="194"/>
      <c r="B30" s="221"/>
      <c r="C30" s="227"/>
      <c r="D30" s="219"/>
      <c r="E30" s="228"/>
      <c r="F30" s="228"/>
      <c r="G30" s="229"/>
      <c r="H30" s="300"/>
      <c r="I30" s="220"/>
    </row>
    <row r="31" spans="1:9" s="187" customFormat="1" ht="16.5" customHeight="1">
      <c r="A31" s="199" t="s">
        <v>306</v>
      </c>
      <c r="B31" s="221"/>
      <c r="C31" s="222" t="s">
        <v>121</v>
      </c>
      <c r="D31" s="295">
        <v>-383</v>
      </c>
      <c r="E31" s="295">
        <v>-51</v>
      </c>
      <c r="F31" s="295">
        <v>-1</v>
      </c>
      <c r="G31" s="296">
        <v>-1</v>
      </c>
      <c r="H31" s="300"/>
      <c r="I31" s="220"/>
    </row>
    <row r="32" spans="1:9" s="187" customFormat="1" ht="16.5" customHeight="1">
      <c r="A32" s="199" t="s">
        <v>307</v>
      </c>
      <c r="B32" s="221"/>
      <c r="C32" s="222" t="s">
        <v>117</v>
      </c>
      <c r="D32" s="295">
        <v>0</v>
      </c>
      <c r="E32" s="295">
        <v>0</v>
      </c>
      <c r="F32" s="295">
        <v>0</v>
      </c>
      <c r="G32" s="296">
        <v>0</v>
      </c>
      <c r="H32" s="300"/>
      <c r="I32" s="220"/>
    </row>
    <row r="33" spans="1:9" s="187" customFormat="1" ht="16.5" customHeight="1">
      <c r="A33" s="199" t="s">
        <v>308</v>
      </c>
      <c r="B33" s="221"/>
      <c r="C33" s="222" t="s">
        <v>118</v>
      </c>
      <c r="D33" s="298">
        <v>0</v>
      </c>
      <c r="E33" s="298">
        <v>0</v>
      </c>
      <c r="F33" s="298">
        <v>0</v>
      </c>
      <c r="G33" s="336">
        <v>0</v>
      </c>
      <c r="H33" s="300"/>
      <c r="I33" s="220"/>
    </row>
    <row r="34" spans="1:9" s="187" customFormat="1" ht="16.5" customHeight="1">
      <c r="A34" s="194"/>
      <c r="B34" s="221"/>
      <c r="C34" s="227"/>
      <c r="D34" s="224"/>
      <c r="E34" s="225"/>
      <c r="F34" s="225"/>
      <c r="G34" s="226"/>
      <c r="H34" s="300"/>
      <c r="I34" s="220"/>
    </row>
    <row r="35" spans="1:9" s="187" customFormat="1" ht="16.5" customHeight="1">
      <c r="A35" s="199" t="s">
        <v>309</v>
      </c>
      <c r="B35" s="221"/>
      <c r="C35" s="230" t="s">
        <v>110</v>
      </c>
      <c r="D35" s="296">
        <v>-212</v>
      </c>
      <c r="E35" s="296">
        <v>71</v>
      </c>
      <c r="F35" s="296">
        <v>-225</v>
      </c>
      <c r="G35" s="296">
        <v>-152</v>
      </c>
      <c r="H35" s="300"/>
      <c r="I35" s="220"/>
    </row>
    <row r="36" spans="1:9" s="187" customFormat="1" ht="16.5" customHeight="1">
      <c r="A36" s="199" t="s">
        <v>310</v>
      </c>
      <c r="B36" s="221"/>
      <c r="C36" s="231" t="s">
        <v>485</v>
      </c>
      <c r="D36" s="295">
        <v>-130</v>
      </c>
      <c r="E36" s="295">
        <v>67</v>
      </c>
      <c r="F36" s="295">
        <v>-220</v>
      </c>
      <c r="G36" s="296">
        <v>-154</v>
      </c>
      <c r="H36" s="300"/>
      <c r="I36" s="220"/>
    </row>
    <row r="37" spans="1:9" s="187" customFormat="1" ht="16.5" customHeight="1">
      <c r="A37" s="199" t="s">
        <v>311</v>
      </c>
      <c r="B37" s="221"/>
      <c r="C37" s="222" t="s">
        <v>108</v>
      </c>
      <c r="D37" s="295">
        <v>-82</v>
      </c>
      <c r="E37" s="295">
        <v>4</v>
      </c>
      <c r="F37" s="295">
        <v>-5</v>
      </c>
      <c r="G37" s="296">
        <v>2</v>
      </c>
      <c r="H37" s="300"/>
      <c r="I37" s="220"/>
    </row>
    <row r="38" spans="1:9" s="187" customFormat="1" ht="13.5" customHeight="1" thickBot="1">
      <c r="A38" s="194"/>
      <c r="B38" s="221"/>
      <c r="C38" s="222"/>
      <c r="D38" s="232"/>
      <c r="E38" s="233"/>
      <c r="F38" s="233"/>
      <c r="G38" s="261"/>
      <c r="H38" s="305"/>
      <c r="I38" s="220"/>
    </row>
    <row r="39" spans="1:9" s="187" customFormat="1" ht="21.75" customHeight="1" thickBot="1" thickTop="1">
      <c r="A39" s="234" t="s">
        <v>312</v>
      </c>
      <c r="B39" s="221"/>
      <c r="C39" s="215" t="s">
        <v>140</v>
      </c>
      <c r="D39" s="299">
        <v>4121</v>
      </c>
      <c r="E39" s="299">
        <v>828</v>
      </c>
      <c r="F39" s="299">
        <v>-3411</v>
      </c>
      <c r="G39" s="337">
        <v>-900</v>
      </c>
      <c r="H39" s="303"/>
      <c r="I39" s="220"/>
    </row>
    <row r="40" spans="1:9" ht="9" customHeight="1" thickBot="1" thickTop="1">
      <c r="A40" s="194"/>
      <c r="B40" s="114"/>
      <c r="C40" s="235"/>
      <c r="D40" s="236"/>
      <c r="E40" s="236"/>
      <c r="F40" s="236"/>
      <c r="G40" s="236"/>
      <c r="H40" s="306"/>
      <c r="I40" s="60"/>
    </row>
    <row r="41" spans="1:9" ht="9" customHeight="1" thickBot="1" thickTop="1">
      <c r="A41" s="199"/>
      <c r="B41" s="114"/>
      <c r="C41" s="237"/>
      <c r="D41" s="238"/>
      <c r="E41" s="239"/>
      <c r="F41" s="239"/>
      <c r="G41" s="239"/>
      <c r="H41" s="307"/>
      <c r="I41" s="60"/>
    </row>
    <row r="42" spans="1:9" ht="17.25" thickBot="1" thickTop="1">
      <c r="A42" s="199" t="s">
        <v>313</v>
      </c>
      <c r="B42" s="114"/>
      <c r="C42" s="215" t="s">
        <v>103</v>
      </c>
      <c r="D42" s="276">
        <v>63085</v>
      </c>
      <c r="E42" s="276">
        <v>63969</v>
      </c>
      <c r="F42" s="276">
        <v>60630</v>
      </c>
      <c r="G42" s="277">
        <v>59771</v>
      </c>
      <c r="H42" s="293"/>
      <c r="I42" s="60"/>
    </row>
    <row r="43" spans="1:9" ht="15.75" thickTop="1">
      <c r="A43" s="199" t="s">
        <v>314</v>
      </c>
      <c r="B43" s="114"/>
      <c r="C43" s="222" t="s">
        <v>126</v>
      </c>
      <c r="D43" s="278">
        <v>64108</v>
      </c>
      <c r="E43" s="278">
        <v>64936</v>
      </c>
      <c r="F43" s="278">
        <v>61525</v>
      </c>
      <c r="G43" s="278">
        <v>60625</v>
      </c>
      <c r="H43" s="291"/>
      <c r="I43" s="60"/>
    </row>
    <row r="44" spans="1:9" ht="15">
      <c r="A44" s="199" t="s">
        <v>315</v>
      </c>
      <c r="B44" s="114"/>
      <c r="C44" s="222" t="s">
        <v>127</v>
      </c>
      <c r="D44" s="278">
        <v>1023</v>
      </c>
      <c r="E44" s="278">
        <v>967</v>
      </c>
      <c r="F44" s="278">
        <v>895</v>
      </c>
      <c r="G44" s="278">
        <v>854</v>
      </c>
      <c r="H44" s="308"/>
      <c r="I44" s="60"/>
    </row>
    <row r="45" spans="1:9" ht="9.75" customHeight="1" thickBot="1">
      <c r="A45" s="199"/>
      <c r="B45" s="114"/>
      <c r="C45" s="223"/>
      <c r="D45" s="62"/>
      <c r="E45" s="62"/>
      <c r="F45" s="62"/>
      <c r="G45" s="62"/>
      <c r="H45" s="240"/>
      <c r="I45" s="60"/>
    </row>
    <row r="46" spans="1:11" ht="20.25" thickBot="1" thickTop="1">
      <c r="A46" s="199"/>
      <c r="B46" s="114"/>
      <c r="C46" s="241" t="s">
        <v>119</v>
      </c>
      <c r="D46" s="242"/>
      <c r="E46" s="242"/>
      <c r="F46" s="242"/>
      <c r="G46" s="242"/>
      <c r="H46" s="243"/>
      <c r="I46" s="60"/>
      <c r="K46" s="39"/>
    </row>
    <row r="47" spans="1:11" ht="8.25" customHeight="1" thickTop="1">
      <c r="A47" s="199"/>
      <c r="B47" s="114"/>
      <c r="C47" s="244"/>
      <c r="D47" s="245"/>
      <c r="E47" s="246"/>
      <c r="F47" s="246"/>
      <c r="G47" s="246"/>
      <c r="H47" s="246"/>
      <c r="I47" s="60"/>
      <c r="K47" s="39"/>
    </row>
    <row r="48" spans="1:11" ht="15.75">
      <c r="A48" s="199"/>
      <c r="B48" s="114"/>
      <c r="C48" s="98" t="s">
        <v>47</v>
      </c>
      <c r="D48" s="39"/>
      <c r="E48" s="53"/>
      <c r="F48" s="53"/>
      <c r="G48" s="39" t="s">
        <v>48</v>
      </c>
      <c r="H48" s="53"/>
      <c r="I48" s="60"/>
      <c r="K48" s="39"/>
    </row>
    <row r="49" spans="1:11" ht="15.75">
      <c r="A49" s="199"/>
      <c r="B49" s="114"/>
      <c r="C49" s="98" t="s">
        <v>122</v>
      </c>
      <c r="D49" s="39"/>
      <c r="E49" s="53"/>
      <c r="F49" s="53"/>
      <c r="G49" s="39" t="s">
        <v>114</v>
      </c>
      <c r="H49" s="53"/>
      <c r="I49" s="60"/>
      <c r="K49" s="39"/>
    </row>
    <row r="50" spans="1:11" ht="15.75">
      <c r="A50" s="199"/>
      <c r="B50" s="114"/>
      <c r="C50" s="98" t="s">
        <v>115</v>
      </c>
      <c r="D50" s="358"/>
      <c r="E50" s="359"/>
      <c r="F50" s="359"/>
      <c r="G50" s="358" t="s">
        <v>116</v>
      </c>
      <c r="H50" s="359"/>
      <c r="I50" s="60"/>
      <c r="K50" s="39"/>
    </row>
    <row r="51" spans="1:11" ht="9.75" customHeight="1" thickBot="1">
      <c r="A51" s="259"/>
      <c r="B51" s="248"/>
      <c r="C51" s="249"/>
      <c r="D51" s="360"/>
      <c r="E51" s="361"/>
      <c r="F51" s="361"/>
      <c r="G51" s="361"/>
      <c r="H51" s="361"/>
      <c r="I51" s="73"/>
      <c r="K51" s="39"/>
    </row>
    <row r="52" spans="1:11" ht="16.5" thickTop="1">
      <c r="A52" s="70"/>
      <c r="B52" s="250"/>
      <c r="C52" s="98"/>
      <c r="D52" s="358"/>
      <c r="E52" s="358"/>
      <c r="F52" s="358"/>
      <c r="G52" s="358"/>
      <c r="H52" s="358"/>
      <c r="I52" s="39"/>
      <c r="J52" s="39"/>
      <c r="K52" s="39"/>
    </row>
    <row r="53" spans="4:8" ht="15">
      <c r="D53" s="362"/>
      <c r="E53" s="362"/>
      <c r="F53" s="362"/>
      <c r="G53" s="362"/>
      <c r="H53" s="362"/>
    </row>
    <row r="54" spans="2:9" ht="15">
      <c r="B54" s="179" t="s">
        <v>157</v>
      </c>
      <c r="C54" s="105"/>
      <c r="D54" s="363"/>
      <c r="E54" s="363"/>
      <c r="F54" s="363"/>
      <c r="G54" s="363"/>
      <c r="H54" s="363"/>
      <c r="I54" s="78"/>
    </row>
    <row r="55" spans="2:9" ht="15.75">
      <c r="B55" s="251"/>
      <c r="C55" s="252" t="s">
        <v>432</v>
      </c>
      <c r="D55" s="357">
        <f>IF(D39="M",0,D39)-IF(D10="M",0,D10)-IF(D12="M",0,D12)-IF(D23="M",0,D23)-IF(D35="M",0,D35)</f>
        <v>0</v>
      </c>
      <c r="E55" s="357">
        <f>IF(E39="M",0,E39)-IF(E10="M",0,E10)-IF(E12="M",0,E12)-IF(E23="M",0,E23)-IF(E35="M",0,E35)</f>
        <v>0</v>
      </c>
      <c r="F55" s="357">
        <f>IF(F39="M",0,F39)-IF(F10="M",0,F10)-IF(F12="M",0,F12)-IF(F23="M",0,F23)-IF(F35="M",0,F35)</f>
        <v>0</v>
      </c>
      <c r="G55" s="357">
        <f>IF(G39="M",0,G39)-IF(G10="M",0,G10)-IF(G12="M",0,G12)-IF(G23="M",0,G23)-IF(G35="M",0,G35)</f>
        <v>0</v>
      </c>
      <c r="H55" s="79"/>
      <c r="I55" s="80"/>
    </row>
    <row r="56" spans="2:9" ht="15.75">
      <c r="B56" s="251"/>
      <c r="C56" s="252" t="s">
        <v>433</v>
      </c>
      <c r="D56" s="357">
        <f>IF(D12="M",0,D12)-IF(D13="M",0,D13)-IF(D14="M",0,D14)-IF(D15="M",0,D15)-IF(D18="M",0,D18)-IF(D21="M",0,D21)</f>
        <v>0</v>
      </c>
      <c r="E56" s="357">
        <f>IF(E12="M",0,E12)-IF(E13="M",0,E13)-IF(E14="M",0,E14)-IF(E15="M",0,E15)-IF(E18="M",0,E18)-IF(E21="M",0,E21)</f>
        <v>0</v>
      </c>
      <c r="F56" s="357">
        <f>IF(F12="M",0,F12)-IF(F13="M",0,F13)-IF(F14="M",0,F14)-IF(F15="M",0,F15)-IF(F18="M",0,F18)-IF(F21="M",0,F21)</f>
        <v>0</v>
      </c>
      <c r="G56" s="357">
        <f>IF(G12="M",0,G12)-IF(G13="M",0,G13)-IF(G14="M",0,G14)-IF(G15="M",0,G15)-IF(G18="M",0,G18)-IF(G21="M",0,G21)</f>
        <v>0</v>
      </c>
      <c r="H56" s="79"/>
      <c r="I56" s="80"/>
    </row>
    <row r="57" spans="2:9" ht="15.75">
      <c r="B57" s="251"/>
      <c r="C57" s="252" t="s">
        <v>434</v>
      </c>
      <c r="D57" s="357">
        <f>IF(D15="M",0,D15)-IF(D16="M",0,D16)-IF(D17="M",0,D17)</f>
        <v>0</v>
      </c>
      <c r="E57" s="357">
        <f>IF(E15="M",0,E15)-IF(E16="M",0,E16)-IF(E17="M",0,E17)</f>
        <v>0</v>
      </c>
      <c r="F57" s="357">
        <f>IF(F15="M",0,F15)-IF(F16="M",0,F16)-IF(F17="M",0,F17)</f>
        <v>0</v>
      </c>
      <c r="G57" s="357">
        <f>IF(G15="M",0,G15)-IF(G16="M",0,G16)-IF(G17="M",0,G17)</f>
        <v>0</v>
      </c>
      <c r="H57" s="79"/>
      <c r="I57" s="80"/>
    </row>
    <row r="58" spans="2:9" ht="15.75">
      <c r="B58" s="251"/>
      <c r="C58" s="252" t="s">
        <v>435</v>
      </c>
      <c r="D58" s="357">
        <f>IF(D18="M",0,D18)-IF(D19="M",0,D19)-IF(D20="M",0,D20)</f>
        <v>0</v>
      </c>
      <c r="E58" s="357">
        <f>IF(E18="M",0,E18)-IF(E19="M",0,E19)-IF(E20="M",0,E20)</f>
        <v>0</v>
      </c>
      <c r="F58" s="357">
        <f>IF(F18="M",0,F18)-IF(F19="M",0,F19)-IF(F20="M",0,F20)</f>
        <v>0</v>
      </c>
      <c r="G58" s="357">
        <f>IF(G18="M",0,G18)-IF(G19="M",0,G19)-IF(G20="M",0,G20)</f>
        <v>0</v>
      </c>
      <c r="H58" s="79"/>
      <c r="I58" s="80"/>
    </row>
    <row r="59" spans="2:9" ht="23.25">
      <c r="B59" s="251"/>
      <c r="C59" s="252" t="s">
        <v>436</v>
      </c>
      <c r="D59" s="357">
        <f>IF(D23="M",0,D23)-IF(D24="M",0,D24)-IF(D25="M",0,D25)-IF(D27="M",0,D27)-IF(D28="M",0,D28)-IF(D29="M",0,D29)-IF(D31="M",0,D31)-IF(D32="M",0,D32)-IF(D33="M",0,D33)</f>
        <v>0</v>
      </c>
      <c r="E59" s="357">
        <f>IF(E23="M",0,E23)-IF(E24="M",0,E24)-IF(E25="M",0,E25)-IF(E27="M",0,E27)-IF(E28="M",0,E28)-IF(E29="M",0,E29)-IF(E31="M",0,E31)-IF(E32="M",0,E32)-IF(E33="M",0,E33)</f>
        <v>0</v>
      </c>
      <c r="F59" s="357">
        <f>IF(F23="M",0,F23)-IF(F24="M",0,F24)-IF(F25="M",0,F25)-IF(F27="M",0,F27)-IF(F28="M",0,F28)-IF(F29="M",0,F29)-IF(F31="M",0,F31)-IF(F32="M",0,F32)-IF(F33="M",0,F33)</f>
        <v>0</v>
      </c>
      <c r="G59" s="357">
        <f>IF(G23="M",0,G23)-IF(G24="M",0,G24)-IF(G25="M",0,G25)-IF(G27="M",0,G27)-IF(G28="M",0,G28)-IF(G29="M",0,G29)-IF(G31="M",0,G31)-IF(G32="M",0,G32)-IF(G33="M",0,G33)</f>
        <v>0</v>
      </c>
      <c r="H59" s="79"/>
      <c r="I59" s="80"/>
    </row>
    <row r="60" spans="2:9" ht="15.75">
      <c r="B60" s="251"/>
      <c r="C60" s="252" t="s">
        <v>437</v>
      </c>
      <c r="D60" s="357">
        <f>IF(D35="M",0,D35)-IF(D36="M",0,D36)-IF(D37="M",0,D37)</f>
        <v>0</v>
      </c>
      <c r="E60" s="357">
        <f>IF(E35="M",0,E35)-IF(E36="M",0,E36)-IF(E37="M",0,E37)</f>
        <v>0</v>
      </c>
      <c r="F60" s="357">
        <f>IF(F35="M",0,F35)-IF(F36="M",0,F36)-IF(F37="M",0,F37)</f>
        <v>0</v>
      </c>
      <c r="G60" s="357">
        <f>IF(G35="M",0,G35)-IF(G36="M",0,G36)-IF(G37="M",0,G37)</f>
        <v>0</v>
      </c>
      <c r="H60" s="79"/>
      <c r="I60" s="80"/>
    </row>
    <row r="61" spans="2:9" ht="15.75">
      <c r="B61" s="251"/>
      <c r="C61" s="252" t="s">
        <v>431</v>
      </c>
      <c r="D61" s="355"/>
      <c r="E61" s="355"/>
      <c r="F61" s="355"/>
      <c r="G61" s="355"/>
      <c r="H61" s="79"/>
      <c r="I61" s="80"/>
    </row>
    <row r="62" spans="2:9" ht="15.75">
      <c r="B62" s="251"/>
      <c r="C62" s="252" t="s">
        <v>430</v>
      </c>
      <c r="D62" s="357">
        <f>IF(D42="M",0,D42)-IF(D43="M",0,D43)+IF(D44="M",0,D44)</f>
        <v>0</v>
      </c>
      <c r="E62" s="357">
        <f>IF(E42="M",0,E42)-IF(E43="M",0,E43)+IF(E44="M",0,E44)</f>
        <v>0</v>
      </c>
      <c r="F62" s="357">
        <f>IF(F42="M",0,F42)-IF(F43="M",0,F43)+IF(F44="M",0,F44)</f>
        <v>0</v>
      </c>
      <c r="G62" s="357">
        <f>IF(G42="M",0,G42)-IF(G43="M",0,G43)+IF(G44="M",0,G44)</f>
        <v>0</v>
      </c>
      <c r="H62" s="79"/>
      <c r="I62" s="80"/>
    </row>
    <row r="63" spans="2:9" ht="15.75">
      <c r="B63" s="253" t="s">
        <v>408</v>
      </c>
      <c r="C63" s="254"/>
      <c r="D63" s="355"/>
      <c r="E63" s="355"/>
      <c r="F63" s="355"/>
      <c r="G63" s="355"/>
      <c r="H63" s="79"/>
      <c r="I63" s="80"/>
    </row>
    <row r="64" spans="2:9" ht="15.75">
      <c r="B64" s="255"/>
      <c r="C64" s="256" t="s">
        <v>438</v>
      </c>
      <c r="D64" s="365">
        <f>IF('Table 1'!E11="M",0,'Table 1'!E11)+IF('Table 3B'!D10="M",0,'Table 3B'!D10)</f>
        <v>0</v>
      </c>
      <c r="E64" s="365">
        <f>IF('Table 1'!F11="M",0,'Table 1'!F11)+IF('Table 3B'!E10="M",0,'Table 3B'!E10)</f>
        <v>0</v>
      </c>
      <c r="F64" s="365">
        <f>IF('Table 1'!G11="M",0,'Table 1'!G11)+IF('Table 3B'!F10="M",0,'Table 3B'!F10)</f>
        <v>0</v>
      </c>
      <c r="G64" s="365">
        <f>IF('Table 1'!H11="M",0,'Table 1'!H11)+IF('Table 3B'!G10="M",0,'Table 3B'!G10)</f>
        <v>0</v>
      </c>
      <c r="H64" s="81"/>
      <c r="I64" s="8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5" zoomScaleNormal="75" colorId="22" workbookViewId="0" topLeftCell="C1">
      <selection activeCell="F7" sqref="F7"/>
    </sheetView>
  </sheetViews>
  <sheetFormatPr defaultColWidth="9.77734375" defaultRowHeight="15"/>
  <cols>
    <col min="1" max="1" width="18.6640625" style="53" hidden="1" customWidth="1"/>
    <col min="2" max="2" width="3.77734375" style="38" customWidth="1"/>
    <col min="3" max="3" width="69.10546875" style="104" customWidth="1"/>
    <col min="4" max="4" width="10.99609375" style="38" customWidth="1"/>
    <col min="5" max="6" width="10.77734375" style="38" customWidth="1"/>
    <col min="7" max="7" width="10.6640625" style="38" customWidth="1"/>
    <col min="8" max="8" width="87.5546875" style="38" customWidth="1"/>
    <col min="9" max="9" width="5.3359375" style="38" customWidth="1"/>
    <col min="10" max="10" width="0.9921875" style="38" customWidth="1"/>
    <col min="11" max="11" width="0.55078125" style="38" customWidth="1"/>
    <col min="12" max="12" width="9.77734375" style="38" customWidth="1"/>
    <col min="13" max="13" width="40.77734375" style="38" customWidth="1"/>
    <col min="14" max="16384" width="9.77734375" style="38" customWidth="1"/>
  </cols>
  <sheetData>
    <row r="2" spans="1:11" ht="18">
      <c r="A2" s="70"/>
      <c r="B2" s="209" t="s">
        <v>44</v>
      </c>
      <c r="C2" s="95" t="s">
        <v>150</v>
      </c>
      <c r="D2" s="37"/>
      <c r="K2" s="39"/>
    </row>
    <row r="3" spans="1:11" ht="18">
      <c r="A3" s="70"/>
      <c r="B3" s="209"/>
      <c r="C3" s="95" t="s">
        <v>96</v>
      </c>
      <c r="D3" s="37"/>
      <c r="K3" s="39"/>
    </row>
    <row r="4" spans="1:11" ht="16.5" thickBot="1">
      <c r="A4" s="70"/>
      <c r="B4" s="209"/>
      <c r="C4" s="102"/>
      <c r="D4" s="71"/>
      <c r="K4" s="39"/>
    </row>
    <row r="5" spans="1:11" ht="16.5" thickTop="1">
      <c r="A5" s="210"/>
      <c r="B5" s="211"/>
      <c r="C5" s="97"/>
      <c r="D5" s="41"/>
      <c r="E5" s="41"/>
      <c r="F5" s="41"/>
      <c r="G5" s="42"/>
      <c r="H5" s="42"/>
      <c r="I5" s="43"/>
      <c r="K5" s="39"/>
    </row>
    <row r="6" spans="1:9" ht="15">
      <c r="A6" s="212"/>
      <c r="B6" s="114"/>
      <c r="C6" s="329" t="s">
        <v>520</v>
      </c>
      <c r="D6" s="44"/>
      <c r="E6" s="370" t="s">
        <v>2</v>
      </c>
      <c r="F6" s="370"/>
      <c r="G6" s="46"/>
      <c r="H6" s="46"/>
      <c r="I6" s="60"/>
    </row>
    <row r="7" spans="1:9" ht="15.75">
      <c r="A7" s="212"/>
      <c r="B7" s="114"/>
      <c r="C7" s="313" t="s">
        <v>521</v>
      </c>
      <c r="D7" s="48">
        <v>2003</v>
      </c>
      <c r="E7" s="48">
        <v>2004</v>
      </c>
      <c r="F7" s="48">
        <v>2005</v>
      </c>
      <c r="G7" s="48">
        <v>2006</v>
      </c>
      <c r="H7" s="49"/>
      <c r="I7" s="60"/>
    </row>
    <row r="8" spans="1:9" ht="18.75">
      <c r="A8" s="212"/>
      <c r="B8" s="114"/>
      <c r="C8" s="328" t="s">
        <v>522</v>
      </c>
      <c r="D8" s="322" t="s">
        <v>513</v>
      </c>
      <c r="E8" s="322" t="s">
        <v>513</v>
      </c>
      <c r="F8" s="322" t="s">
        <v>513</v>
      </c>
      <c r="G8" s="323" t="s">
        <v>512</v>
      </c>
      <c r="H8" s="213"/>
      <c r="I8" s="60"/>
    </row>
    <row r="9" spans="1:9" ht="10.5" customHeight="1" thickBot="1">
      <c r="A9" s="212"/>
      <c r="B9" s="114"/>
      <c r="C9" s="99"/>
      <c r="D9" s="122"/>
      <c r="E9" s="122"/>
      <c r="F9" s="122"/>
      <c r="G9" s="257"/>
      <c r="H9" s="214"/>
      <c r="I9" s="60"/>
    </row>
    <row r="10" spans="1:9" ht="17.25" thickBot="1" thickTop="1">
      <c r="A10" s="199" t="s">
        <v>316</v>
      </c>
      <c r="B10" s="114"/>
      <c r="C10" s="215" t="s">
        <v>487</v>
      </c>
      <c r="D10" s="276" t="s">
        <v>491</v>
      </c>
      <c r="E10" s="276" t="s">
        <v>491</v>
      </c>
      <c r="F10" s="276" t="s">
        <v>491</v>
      </c>
      <c r="G10" s="276" t="s">
        <v>491</v>
      </c>
      <c r="H10" s="293"/>
      <c r="I10" s="60"/>
    </row>
    <row r="11" spans="1:9" ht="6" customHeight="1" thickTop="1">
      <c r="A11" s="194"/>
      <c r="B11" s="114"/>
      <c r="C11" s="216"/>
      <c r="D11" s="61"/>
      <c r="E11" s="62"/>
      <c r="F11" s="62"/>
      <c r="G11" s="63"/>
      <c r="H11" s="290"/>
      <c r="I11" s="60"/>
    </row>
    <row r="12" spans="1:9" s="187" customFormat="1" ht="16.5" customHeight="1">
      <c r="A12" s="199" t="s">
        <v>317</v>
      </c>
      <c r="B12" s="217"/>
      <c r="C12" s="218" t="s">
        <v>112</v>
      </c>
      <c r="D12" s="333">
        <f>D13+D14+D15+D18+D21</f>
        <v>0</v>
      </c>
      <c r="E12" s="333">
        <f>E13+E14+E15+E18+E21</f>
        <v>0</v>
      </c>
      <c r="F12" s="333">
        <f>F13+F14+F15+F18+F21</f>
        <v>0</v>
      </c>
      <c r="G12" s="334">
        <f>G13+G14+G15+G18+G21</f>
        <v>0</v>
      </c>
      <c r="H12" s="300"/>
      <c r="I12" s="220"/>
    </row>
    <row r="13" spans="1:9" s="187" customFormat="1" ht="16.5" customHeight="1">
      <c r="A13" s="199" t="s">
        <v>318</v>
      </c>
      <c r="B13" s="221"/>
      <c r="C13" s="222" t="s">
        <v>99</v>
      </c>
      <c r="D13" s="295" t="s">
        <v>491</v>
      </c>
      <c r="E13" s="295" t="s">
        <v>491</v>
      </c>
      <c r="F13" s="295" t="s">
        <v>491</v>
      </c>
      <c r="G13" s="295" t="s">
        <v>491</v>
      </c>
      <c r="H13" s="300"/>
      <c r="I13" s="220"/>
    </row>
    <row r="14" spans="1:9" s="187" customFormat="1" ht="16.5" customHeight="1">
      <c r="A14" s="199" t="s">
        <v>319</v>
      </c>
      <c r="B14" s="221"/>
      <c r="C14" s="222" t="s">
        <v>136</v>
      </c>
      <c r="D14" s="295" t="s">
        <v>491</v>
      </c>
      <c r="E14" s="295" t="s">
        <v>491</v>
      </c>
      <c r="F14" s="295" t="s">
        <v>491</v>
      </c>
      <c r="G14" s="295" t="s">
        <v>491</v>
      </c>
      <c r="H14" s="300"/>
      <c r="I14" s="220"/>
    </row>
    <row r="15" spans="1:9" s="187" customFormat="1" ht="16.5" customHeight="1">
      <c r="A15" s="199" t="s">
        <v>320</v>
      </c>
      <c r="B15" s="221"/>
      <c r="C15" s="222" t="s">
        <v>45</v>
      </c>
      <c r="D15" s="295" t="s">
        <v>491</v>
      </c>
      <c r="E15" s="295" t="s">
        <v>491</v>
      </c>
      <c r="F15" s="295" t="s">
        <v>491</v>
      </c>
      <c r="G15" s="295" t="s">
        <v>491</v>
      </c>
      <c r="H15" s="300"/>
      <c r="I15" s="220"/>
    </row>
    <row r="16" spans="1:9" s="187" customFormat="1" ht="16.5" customHeight="1">
      <c r="A16" s="199" t="s">
        <v>321</v>
      </c>
      <c r="B16" s="221"/>
      <c r="C16" s="223" t="s">
        <v>87</v>
      </c>
      <c r="D16" s="295" t="s">
        <v>491</v>
      </c>
      <c r="E16" s="295" t="s">
        <v>491</v>
      </c>
      <c r="F16" s="295" t="s">
        <v>491</v>
      </c>
      <c r="G16" s="295" t="s">
        <v>491</v>
      </c>
      <c r="H16" s="300"/>
      <c r="I16" s="220"/>
    </row>
    <row r="17" spans="1:9" s="187" customFormat="1" ht="16.5" customHeight="1">
      <c r="A17" s="199" t="s">
        <v>322</v>
      </c>
      <c r="B17" s="221"/>
      <c r="C17" s="222" t="s">
        <v>88</v>
      </c>
      <c r="D17" s="295" t="s">
        <v>491</v>
      </c>
      <c r="E17" s="295" t="s">
        <v>491</v>
      </c>
      <c r="F17" s="295" t="s">
        <v>491</v>
      </c>
      <c r="G17" s="295" t="s">
        <v>491</v>
      </c>
      <c r="H17" s="300"/>
      <c r="I17" s="220"/>
    </row>
    <row r="18" spans="1:9" s="187" customFormat="1" ht="16.5" customHeight="1">
      <c r="A18" s="199" t="s">
        <v>323</v>
      </c>
      <c r="B18" s="221"/>
      <c r="C18" s="223" t="s">
        <v>46</v>
      </c>
      <c r="D18" s="295" t="s">
        <v>491</v>
      </c>
      <c r="E18" s="295" t="s">
        <v>491</v>
      </c>
      <c r="F18" s="295" t="s">
        <v>491</v>
      </c>
      <c r="G18" s="295" t="s">
        <v>491</v>
      </c>
      <c r="H18" s="300"/>
      <c r="I18" s="220"/>
    </row>
    <row r="19" spans="1:9" s="187" customFormat="1" ht="16.5" customHeight="1">
      <c r="A19" s="199" t="s">
        <v>324</v>
      </c>
      <c r="B19" s="221"/>
      <c r="C19" s="223" t="s">
        <v>87</v>
      </c>
      <c r="D19" s="295" t="s">
        <v>491</v>
      </c>
      <c r="E19" s="295" t="s">
        <v>491</v>
      </c>
      <c r="F19" s="295" t="s">
        <v>491</v>
      </c>
      <c r="G19" s="295" t="s">
        <v>491</v>
      </c>
      <c r="H19" s="300"/>
      <c r="I19" s="220"/>
    </row>
    <row r="20" spans="1:9" s="187" customFormat="1" ht="16.5" customHeight="1">
      <c r="A20" s="199" t="s">
        <v>325</v>
      </c>
      <c r="B20" s="221"/>
      <c r="C20" s="222" t="s">
        <v>88</v>
      </c>
      <c r="D20" s="295" t="s">
        <v>491</v>
      </c>
      <c r="E20" s="295" t="s">
        <v>491</v>
      </c>
      <c r="F20" s="295" t="s">
        <v>491</v>
      </c>
      <c r="G20" s="295" t="s">
        <v>491</v>
      </c>
      <c r="H20" s="300"/>
      <c r="I20" s="220"/>
    </row>
    <row r="21" spans="1:9" s="187" customFormat="1" ht="16.5" customHeight="1">
      <c r="A21" s="199" t="s">
        <v>326</v>
      </c>
      <c r="B21" s="221"/>
      <c r="C21" s="222" t="s">
        <v>100</v>
      </c>
      <c r="D21" s="295" t="s">
        <v>491</v>
      </c>
      <c r="E21" s="295" t="s">
        <v>491</v>
      </c>
      <c r="F21" s="295" t="s">
        <v>491</v>
      </c>
      <c r="G21" s="295" t="s">
        <v>491</v>
      </c>
      <c r="H21" s="300"/>
      <c r="I21" s="220"/>
    </row>
    <row r="22" spans="1:9" s="187" customFormat="1" ht="16.5" customHeight="1">
      <c r="A22" s="194"/>
      <c r="B22" s="221"/>
      <c r="C22" s="222"/>
      <c r="D22" s="224"/>
      <c r="E22" s="225"/>
      <c r="F22" s="225"/>
      <c r="G22" s="226"/>
      <c r="H22" s="300"/>
      <c r="I22" s="220"/>
    </row>
    <row r="23" spans="1:9" s="187" customFormat="1" ht="16.5" customHeight="1">
      <c r="A23" s="199" t="s">
        <v>327</v>
      </c>
      <c r="B23" s="221"/>
      <c r="C23" s="218" t="s">
        <v>146</v>
      </c>
      <c r="D23" s="334">
        <f>SUM(D24:D33)</f>
        <v>0</v>
      </c>
      <c r="E23" s="334">
        <f>SUM(E24:E33)</f>
        <v>0</v>
      </c>
      <c r="F23" s="334">
        <f>SUM(F24:F33)</f>
        <v>0</v>
      </c>
      <c r="G23" s="334">
        <f>SUM(G24:G33)</f>
        <v>0</v>
      </c>
      <c r="H23" s="300"/>
      <c r="I23" s="220"/>
    </row>
    <row r="24" spans="1:9" s="187" customFormat="1" ht="16.5" customHeight="1">
      <c r="A24" s="199" t="s">
        <v>328</v>
      </c>
      <c r="B24" s="221"/>
      <c r="C24" s="222" t="s">
        <v>109</v>
      </c>
      <c r="D24" s="295" t="s">
        <v>491</v>
      </c>
      <c r="E24" s="295" t="s">
        <v>491</v>
      </c>
      <c r="F24" s="295" t="s">
        <v>491</v>
      </c>
      <c r="G24" s="295" t="s">
        <v>491</v>
      </c>
      <c r="H24" s="300"/>
      <c r="I24" s="220"/>
    </row>
    <row r="25" spans="1:9" s="187" customFormat="1" ht="16.5" customHeight="1">
      <c r="A25" s="199" t="s">
        <v>329</v>
      </c>
      <c r="B25" s="221"/>
      <c r="C25" s="222" t="s">
        <v>145</v>
      </c>
      <c r="D25" s="295" t="s">
        <v>491</v>
      </c>
      <c r="E25" s="295" t="s">
        <v>491</v>
      </c>
      <c r="F25" s="295" t="s">
        <v>491</v>
      </c>
      <c r="G25" s="295" t="s">
        <v>491</v>
      </c>
      <c r="H25" s="300"/>
      <c r="I25" s="220"/>
    </row>
    <row r="26" spans="1:9" s="187" customFormat="1" ht="16.5" customHeight="1">
      <c r="A26" s="194"/>
      <c r="B26" s="221"/>
      <c r="C26" s="227"/>
      <c r="D26" s="219"/>
      <c r="E26" s="228"/>
      <c r="F26" s="225"/>
      <c r="G26" s="226"/>
      <c r="H26" s="300"/>
      <c r="I26" s="220"/>
    </row>
    <row r="27" spans="1:9" s="187" customFormat="1" ht="16.5" customHeight="1">
      <c r="A27" s="199" t="s">
        <v>330</v>
      </c>
      <c r="B27" s="221"/>
      <c r="C27" s="227" t="s">
        <v>143</v>
      </c>
      <c r="D27" s="295" t="s">
        <v>491</v>
      </c>
      <c r="E27" s="295" t="s">
        <v>491</v>
      </c>
      <c r="F27" s="295" t="s">
        <v>491</v>
      </c>
      <c r="G27" s="295" t="s">
        <v>491</v>
      </c>
      <c r="H27" s="301"/>
      <c r="I27" s="220"/>
    </row>
    <row r="28" spans="1:9" s="187" customFormat="1" ht="16.5" customHeight="1">
      <c r="A28" s="199" t="s">
        <v>331</v>
      </c>
      <c r="B28" s="221"/>
      <c r="C28" s="222" t="s">
        <v>137</v>
      </c>
      <c r="D28" s="295" t="s">
        <v>491</v>
      </c>
      <c r="E28" s="295" t="s">
        <v>491</v>
      </c>
      <c r="F28" s="295" t="s">
        <v>491</v>
      </c>
      <c r="G28" s="295" t="s">
        <v>491</v>
      </c>
      <c r="H28" s="300"/>
      <c r="I28" s="220"/>
    </row>
    <row r="29" spans="1:9" s="187" customFormat="1" ht="16.5" customHeight="1">
      <c r="A29" s="199" t="s">
        <v>332</v>
      </c>
      <c r="B29" s="221"/>
      <c r="C29" s="223" t="s">
        <v>144</v>
      </c>
      <c r="D29" s="295" t="s">
        <v>491</v>
      </c>
      <c r="E29" s="295" t="s">
        <v>491</v>
      </c>
      <c r="F29" s="295" t="s">
        <v>491</v>
      </c>
      <c r="G29" s="295" t="s">
        <v>491</v>
      </c>
      <c r="H29" s="300"/>
      <c r="I29" s="220"/>
    </row>
    <row r="30" spans="1:9" s="187" customFormat="1" ht="16.5" customHeight="1">
      <c r="A30" s="194"/>
      <c r="B30" s="221"/>
      <c r="C30" s="227"/>
      <c r="D30" s="219"/>
      <c r="E30" s="228"/>
      <c r="F30" s="228"/>
      <c r="G30" s="229"/>
      <c r="H30" s="300"/>
      <c r="I30" s="220"/>
    </row>
    <row r="31" spans="1:9" s="187" customFormat="1" ht="16.5" customHeight="1">
      <c r="A31" s="199" t="s">
        <v>333</v>
      </c>
      <c r="B31" s="221"/>
      <c r="C31" s="222" t="s">
        <v>121</v>
      </c>
      <c r="D31" s="295" t="s">
        <v>491</v>
      </c>
      <c r="E31" s="295" t="s">
        <v>491</v>
      </c>
      <c r="F31" s="295" t="s">
        <v>491</v>
      </c>
      <c r="G31" s="295" t="s">
        <v>491</v>
      </c>
      <c r="H31" s="300"/>
      <c r="I31" s="220"/>
    </row>
    <row r="32" spans="1:9" s="187" customFormat="1" ht="16.5" customHeight="1">
      <c r="A32" s="199" t="s">
        <v>334</v>
      </c>
      <c r="B32" s="221"/>
      <c r="C32" s="222" t="s">
        <v>117</v>
      </c>
      <c r="D32" s="295" t="s">
        <v>491</v>
      </c>
      <c r="E32" s="295" t="s">
        <v>491</v>
      </c>
      <c r="F32" s="295" t="s">
        <v>491</v>
      </c>
      <c r="G32" s="295" t="s">
        <v>491</v>
      </c>
      <c r="H32" s="300"/>
      <c r="I32" s="220"/>
    </row>
    <row r="33" spans="1:9" s="187" customFormat="1" ht="16.5" customHeight="1">
      <c r="A33" s="199" t="s">
        <v>335</v>
      </c>
      <c r="B33" s="221"/>
      <c r="C33" s="222" t="s">
        <v>118</v>
      </c>
      <c r="D33" s="295" t="s">
        <v>491</v>
      </c>
      <c r="E33" s="295" t="s">
        <v>491</v>
      </c>
      <c r="F33" s="295" t="s">
        <v>491</v>
      </c>
      <c r="G33" s="295" t="s">
        <v>491</v>
      </c>
      <c r="H33" s="300"/>
      <c r="I33" s="220"/>
    </row>
    <row r="34" spans="1:9" s="187" customFormat="1" ht="16.5" customHeight="1">
      <c r="A34" s="194"/>
      <c r="B34" s="221"/>
      <c r="C34" s="227"/>
      <c r="D34" s="224"/>
      <c r="E34" s="225"/>
      <c r="F34" s="225"/>
      <c r="G34" s="226"/>
      <c r="H34" s="300"/>
      <c r="I34" s="220"/>
    </row>
    <row r="35" spans="1:9" s="187" customFormat="1" ht="16.5" customHeight="1">
      <c r="A35" s="199" t="s">
        <v>336</v>
      </c>
      <c r="B35" s="221"/>
      <c r="C35" s="230" t="s">
        <v>110</v>
      </c>
      <c r="D35" s="296" t="s">
        <v>491</v>
      </c>
      <c r="E35" s="296" t="s">
        <v>491</v>
      </c>
      <c r="F35" s="296" t="s">
        <v>491</v>
      </c>
      <c r="G35" s="296" t="s">
        <v>491</v>
      </c>
      <c r="H35" s="300"/>
      <c r="I35" s="220"/>
    </row>
    <row r="36" spans="1:9" s="187" customFormat="1" ht="16.5" customHeight="1">
      <c r="A36" s="199" t="s">
        <v>337</v>
      </c>
      <c r="B36" s="221"/>
      <c r="C36" s="231" t="s">
        <v>485</v>
      </c>
      <c r="D36" s="296" t="s">
        <v>491</v>
      </c>
      <c r="E36" s="296" t="s">
        <v>491</v>
      </c>
      <c r="F36" s="296" t="s">
        <v>491</v>
      </c>
      <c r="G36" s="296" t="s">
        <v>491</v>
      </c>
      <c r="H36" s="300"/>
      <c r="I36" s="220"/>
    </row>
    <row r="37" spans="1:9" s="187" customFormat="1" ht="16.5" customHeight="1">
      <c r="A37" s="199" t="s">
        <v>338</v>
      </c>
      <c r="B37" s="221"/>
      <c r="C37" s="222" t="s">
        <v>108</v>
      </c>
      <c r="D37" s="296" t="s">
        <v>491</v>
      </c>
      <c r="E37" s="296" t="s">
        <v>491</v>
      </c>
      <c r="F37" s="296" t="s">
        <v>491</v>
      </c>
      <c r="G37" s="296" t="s">
        <v>491</v>
      </c>
      <c r="H37" s="300"/>
      <c r="I37" s="220"/>
    </row>
    <row r="38" spans="1:9" s="187" customFormat="1" ht="13.5" customHeight="1" thickBot="1">
      <c r="A38" s="194"/>
      <c r="B38" s="221"/>
      <c r="C38" s="222"/>
      <c r="D38" s="232"/>
      <c r="E38" s="233"/>
      <c r="F38" s="233"/>
      <c r="G38" s="261"/>
      <c r="H38" s="304"/>
      <c r="I38" s="220"/>
    </row>
    <row r="39" spans="1:9" s="187" customFormat="1" ht="19.5" customHeight="1" thickBot="1" thickTop="1">
      <c r="A39" s="234" t="s">
        <v>339</v>
      </c>
      <c r="B39" s="221"/>
      <c r="C39" s="215" t="s">
        <v>139</v>
      </c>
      <c r="D39" s="299" t="s">
        <v>491</v>
      </c>
      <c r="E39" s="299" t="s">
        <v>491</v>
      </c>
      <c r="F39" s="299" t="s">
        <v>491</v>
      </c>
      <c r="G39" s="299" t="s">
        <v>491</v>
      </c>
      <c r="H39" s="303"/>
      <c r="I39" s="220"/>
    </row>
    <row r="40" spans="1:9" ht="9" customHeight="1" thickBot="1" thickTop="1">
      <c r="A40" s="194"/>
      <c r="B40" s="114"/>
      <c r="C40" s="235"/>
      <c r="D40" s="236"/>
      <c r="E40" s="236"/>
      <c r="F40" s="236"/>
      <c r="G40" s="236"/>
      <c r="H40" s="306"/>
      <c r="I40" s="60"/>
    </row>
    <row r="41" spans="1:9" ht="9" customHeight="1" thickBot="1" thickTop="1">
      <c r="A41" s="212"/>
      <c r="B41" s="114"/>
      <c r="C41" s="237"/>
      <c r="D41" s="238"/>
      <c r="E41" s="239"/>
      <c r="F41" s="239"/>
      <c r="G41" s="239"/>
      <c r="H41" s="307"/>
      <c r="I41" s="60"/>
    </row>
    <row r="42" spans="1:9" ht="17.25" thickBot="1" thickTop="1">
      <c r="A42" s="234" t="s">
        <v>340</v>
      </c>
      <c r="B42" s="114"/>
      <c r="C42" s="215" t="s">
        <v>104</v>
      </c>
      <c r="D42" s="276" t="s">
        <v>491</v>
      </c>
      <c r="E42" s="276" t="s">
        <v>491</v>
      </c>
      <c r="F42" s="276" t="s">
        <v>491</v>
      </c>
      <c r="G42" s="276" t="s">
        <v>491</v>
      </c>
      <c r="H42" s="293"/>
      <c r="I42" s="60"/>
    </row>
    <row r="43" spans="1:9" ht="15.75" thickTop="1">
      <c r="A43" s="199" t="s">
        <v>341</v>
      </c>
      <c r="B43" s="114"/>
      <c r="C43" s="222" t="s">
        <v>128</v>
      </c>
      <c r="D43" s="278" t="s">
        <v>491</v>
      </c>
      <c r="E43" s="278" t="s">
        <v>491</v>
      </c>
      <c r="F43" s="278" t="s">
        <v>491</v>
      </c>
      <c r="G43" s="278" t="s">
        <v>491</v>
      </c>
      <c r="H43" s="291"/>
      <c r="I43" s="60"/>
    </row>
    <row r="44" spans="1:9" ht="15">
      <c r="A44" s="199" t="s">
        <v>342</v>
      </c>
      <c r="B44" s="114"/>
      <c r="C44" s="222" t="s">
        <v>129</v>
      </c>
      <c r="D44" s="278" t="s">
        <v>491</v>
      </c>
      <c r="E44" s="278" t="s">
        <v>491</v>
      </c>
      <c r="F44" s="278" t="s">
        <v>491</v>
      </c>
      <c r="G44" s="278" t="s">
        <v>491</v>
      </c>
      <c r="H44" s="308"/>
      <c r="I44" s="60"/>
    </row>
    <row r="45" spans="1:9" ht="9.75" customHeight="1" thickBot="1">
      <c r="A45" s="212"/>
      <c r="B45" s="114"/>
      <c r="C45" s="223"/>
      <c r="D45" s="62"/>
      <c r="E45" s="62"/>
      <c r="F45" s="62"/>
      <c r="G45" s="62"/>
      <c r="H45" s="309"/>
      <c r="I45" s="60"/>
    </row>
    <row r="46" spans="1:11" ht="20.25" thickBot="1" thickTop="1">
      <c r="A46" s="212"/>
      <c r="B46" s="114"/>
      <c r="C46" s="241" t="s">
        <v>119</v>
      </c>
      <c r="D46" s="242"/>
      <c r="E46" s="242"/>
      <c r="F46" s="242"/>
      <c r="G46" s="242"/>
      <c r="H46" s="243"/>
      <c r="I46" s="60"/>
      <c r="K46" s="39"/>
    </row>
    <row r="47" spans="1:11" ht="8.25" customHeight="1" thickTop="1">
      <c r="A47" s="212"/>
      <c r="B47" s="114"/>
      <c r="C47" s="244"/>
      <c r="D47" s="245"/>
      <c r="E47" s="246"/>
      <c r="F47" s="246"/>
      <c r="G47" s="246"/>
      <c r="H47" s="246"/>
      <c r="I47" s="60"/>
      <c r="K47" s="39"/>
    </row>
    <row r="48" spans="1:11" ht="15.75">
      <c r="A48" s="212"/>
      <c r="B48" s="114"/>
      <c r="C48" s="98" t="s">
        <v>47</v>
      </c>
      <c r="D48" s="39"/>
      <c r="E48" s="53"/>
      <c r="F48" s="53"/>
      <c r="G48" s="39" t="s">
        <v>48</v>
      </c>
      <c r="H48" s="53"/>
      <c r="I48" s="60"/>
      <c r="K48" s="39"/>
    </row>
    <row r="49" spans="1:11" ht="15.75">
      <c r="A49" s="212"/>
      <c r="B49" s="114"/>
      <c r="C49" s="98" t="s">
        <v>123</v>
      </c>
      <c r="D49" s="39"/>
      <c r="E49" s="53"/>
      <c r="F49" s="53"/>
      <c r="G49" s="39" t="s">
        <v>114</v>
      </c>
      <c r="H49" s="53"/>
      <c r="I49" s="60"/>
      <c r="K49" s="39"/>
    </row>
    <row r="50" spans="1:11" ht="15.75">
      <c r="A50" s="212"/>
      <c r="B50" s="114"/>
      <c r="C50" s="98" t="s">
        <v>115</v>
      </c>
      <c r="D50" s="358"/>
      <c r="E50" s="359"/>
      <c r="F50" s="359"/>
      <c r="G50" s="358" t="s">
        <v>116</v>
      </c>
      <c r="H50" s="359"/>
      <c r="I50" s="60"/>
      <c r="K50" s="39"/>
    </row>
    <row r="51" spans="1:11" ht="9.75" customHeight="1" thickBot="1">
      <c r="A51" s="247"/>
      <c r="B51" s="248"/>
      <c r="C51" s="249"/>
      <c r="D51" s="360"/>
      <c r="E51" s="361"/>
      <c r="F51" s="361"/>
      <c r="G51" s="361"/>
      <c r="H51" s="361"/>
      <c r="I51" s="73"/>
      <c r="K51" s="39"/>
    </row>
    <row r="52" spans="1:11" ht="16.5" thickTop="1">
      <c r="A52" s="70"/>
      <c r="B52" s="250"/>
      <c r="C52" s="98"/>
      <c r="D52" s="358"/>
      <c r="E52" s="358"/>
      <c r="F52" s="358"/>
      <c r="G52" s="358"/>
      <c r="H52" s="358"/>
      <c r="I52" s="39"/>
      <c r="J52" s="39"/>
      <c r="K52" s="39"/>
    </row>
    <row r="53" spans="4:8" ht="15">
      <c r="D53" s="362"/>
      <c r="E53" s="362"/>
      <c r="F53" s="362"/>
      <c r="G53" s="362"/>
      <c r="H53" s="362"/>
    </row>
    <row r="54" spans="2:9" ht="15">
      <c r="B54" s="179" t="s">
        <v>157</v>
      </c>
      <c r="C54" s="105"/>
      <c r="D54" s="363"/>
      <c r="E54" s="363"/>
      <c r="F54" s="363"/>
      <c r="G54" s="363"/>
      <c r="H54" s="363"/>
      <c r="I54" s="78"/>
    </row>
    <row r="55" spans="2:9" ht="15.75">
      <c r="B55" s="251"/>
      <c r="C55" s="252" t="s">
        <v>439</v>
      </c>
      <c r="D55" s="357">
        <f>IF(D39="M",0,D39)-IF(D10="M",0,D10)-IF(D12="M",0,D12)-IF(D23="M",0,D23)-IF(D35="M",0,D35)</f>
        <v>0</v>
      </c>
      <c r="E55" s="357">
        <f>IF(E39="M",0,E39)-IF(E10="M",0,E10)-IF(E12="M",0,E12)-IF(E23="M",0,E23)-IF(E35="M",0,E35)</f>
        <v>0</v>
      </c>
      <c r="F55" s="357">
        <f>IF(F39="M",0,F39)-IF(F10="M",0,F10)-IF(F12="M",0,F12)-IF(F23="M",0,F23)-IF(F35="M",0,F35)</f>
        <v>0</v>
      </c>
      <c r="G55" s="357">
        <f>IF(G39="M",0,G39)-IF(G10="M",0,G10)-IF(G12="M",0,G12)-IF(G23="M",0,G23)-IF(G35="M",0,G35)</f>
        <v>0</v>
      </c>
      <c r="H55" s="79"/>
      <c r="I55" s="80"/>
    </row>
    <row r="56" spans="2:9" ht="15.75">
      <c r="B56" s="251"/>
      <c r="C56" s="252" t="s">
        <v>440</v>
      </c>
      <c r="D56" s="357">
        <f>IF(D12="M",0,D12)-IF(D13="M",0,D13)-IF(D14="M",0,D14)-IF(D15="M",0,D15)-IF(D18="M",0,D18)-IF(D21="M",0,D21)</f>
        <v>0</v>
      </c>
      <c r="E56" s="357">
        <f>IF(E12="M",0,E12)-IF(E13="M",0,E13)-IF(E14="M",0,E14)-IF(E15="M",0,E15)-IF(E18="M",0,E18)-IF(E21="M",0,E21)</f>
        <v>0</v>
      </c>
      <c r="F56" s="357">
        <f>IF(F12="M",0,F12)-IF(F13="M",0,F13)-IF(F14="M",0,F14)-IF(F15="M",0,F15)-IF(F18="M",0,F18)-IF(F21="M",0,F21)</f>
        <v>0</v>
      </c>
      <c r="G56" s="357">
        <f>IF(G12="M",0,G12)-IF(G13="M",0,G13)-IF(G14="M",0,G14)-IF(G15="M",0,G15)-IF(G18="M",0,G18)-IF(G21="M",0,G21)</f>
        <v>0</v>
      </c>
      <c r="H56" s="79"/>
      <c r="I56" s="80"/>
    </row>
    <row r="57" spans="2:9" ht="15.75">
      <c r="B57" s="251"/>
      <c r="C57" s="252" t="s">
        <v>441</v>
      </c>
      <c r="D57" s="357">
        <f>IF(D15="M",0,D15)-IF(D16="M",0,D16)-IF(D17="M",0,D17)</f>
        <v>0</v>
      </c>
      <c r="E57" s="357">
        <f>IF(E15="M",0,E15)-IF(E16="M",0,E16)-IF(E17="M",0,E17)</f>
        <v>0</v>
      </c>
      <c r="F57" s="357">
        <f>IF(F15="M",0,F15)-IF(F16="M",0,F16)-IF(F17="M",0,F17)</f>
        <v>0</v>
      </c>
      <c r="G57" s="357">
        <f>IF(G15="M",0,G15)-IF(G16="M",0,G16)-IF(G17="M",0,G17)</f>
        <v>0</v>
      </c>
      <c r="H57" s="79"/>
      <c r="I57" s="80"/>
    </row>
    <row r="58" spans="2:9" ht="15.75">
      <c r="B58" s="251"/>
      <c r="C58" s="252" t="s">
        <v>442</v>
      </c>
      <c r="D58" s="357">
        <f>IF(D18="M",0,D18)-IF(D19="M",0,D19)-IF(D20="M",0,D20)</f>
        <v>0</v>
      </c>
      <c r="E58" s="357">
        <f>IF(E18="M",0,E18)-IF(E19="M",0,E19)-IF(E20="M",0,E20)</f>
        <v>0</v>
      </c>
      <c r="F58" s="357">
        <f>IF(F18="M",0,F18)-IF(F19="M",0,F19)-IF(F20="M",0,F20)</f>
        <v>0</v>
      </c>
      <c r="G58" s="357">
        <f>IF(G18="M",0,G18)-IF(G19="M",0,G19)-IF(G20="M",0,G20)</f>
        <v>0</v>
      </c>
      <c r="H58" s="79"/>
      <c r="I58" s="80"/>
    </row>
    <row r="59" spans="2:9" ht="23.25">
      <c r="B59" s="251"/>
      <c r="C59" s="252" t="s">
        <v>443</v>
      </c>
      <c r="D59" s="357">
        <f>IF(D23="M",0,D23)-IF(D24="M",0,D24)-IF(D25="M",0,D25)-IF(D27="M",0,D27)-IF(D28="M",0,D28)-IF(D29="M",0,D29)-IF(D31="M",0,D31)-IF(D32="M",0,D32)-IF(D33="M",0,D33)</f>
        <v>0</v>
      </c>
      <c r="E59" s="357">
        <f>IF(E23="M",0,E23)-IF(E24="M",0,E24)-IF(E25="M",0,E25)-IF(E27="M",0,E27)-IF(E28="M",0,E28)-IF(E29="M",0,E29)-IF(E31="M",0,E31)-IF(E32="M",0,E32)-IF(E33="M",0,E33)</f>
        <v>0</v>
      </c>
      <c r="F59" s="357">
        <f>IF(F23="M",0,F23)-IF(F24="M",0,F24)-IF(F25="M",0,F25)-IF(F27="M",0,F27)-IF(F28="M",0,F28)-IF(F29="M",0,F29)-IF(F31="M",0,F31)-IF(F32="M",0,F32)-IF(F33="M",0,F33)</f>
        <v>0</v>
      </c>
      <c r="G59" s="357">
        <f>IF(G23="M",0,G23)-IF(G24="M",0,G24)-IF(G25="M",0,G25)-IF(G27="M",0,G27)-IF(G28="M",0,G28)-IF(G29="M",0,G29)-IF(G31="M",0,G31)-IF(G32="M",0,G32)-IF(G33="M",0,G33)</f>
        <v>0</v>
      </c>
      <c r="H59" s="79"/>
      <c r="I59" s="80"/>
    </row>
    <row r="60" spans="2:9" ht="15.75">
      <c r="B60" s="251"/>
      <c r="C60" s="252" t="s">
        <v>444</v>
      </c>
      <c r="D60" s="357">
        <f>IF(D35="M",0,D35)-IF(D36="M",0,D36)-IF(D37="M",0,D37)</f>
        <v>0</v>
      </c>
      <c r="E60" s="357">
        <f>IF(E35="M",0,E35)-IF(E36="M",0,E36)-IF(E37="M",0,E37)</f>
        <v>0</v>
      </c>
      <c r="F60" s="357">
        <f>IF(F35="M",0,F35)-IF(F36="M",0,F36)-IF(F37="M",0,F37)</f>
        <v>0</v>
      </c>
      <c r="G60" s="357">
        <f>IF(G35="M",0,G35)-IF(G36="M",0,G36)-IF(G37="M",0,G37)</f>
        <v>0</v>
      </c>
      <c r="H60" s="79"/>
      <c r="I60" s="80"/>
    </row>
    <row r="61" spans="2:9" ht="15.75">
      <c r="B61" s="251"/>
      <c r="C61" s="252" t="s">
        <v>445</v>
      </c>
      <c r="D61" s="355"/>
      <c r="E61" s="355"/>
      <c r="F61" s="355"/>
      <c r="G61" s="355"/>
      <c r="H61" s="79"/>
      <c r="I61" s="80"/>
    </row>
    <row r="62" spans="2:9" ht="15.75">
      <c r="B62" s="251"/>
      <c r="C62" s="252" t="s">
        <v>447</v>
      </c>
      <c r="D62" s="357">
        <f>IF(D42="M",0,D42)-IF(D43="M",0,D43)+IF(D44="M",0,D44)</f>
        <v>0</v>
      </c>
      <c r="E62" s="357">
        <f>IF(E42="M",0,E42)-IF(E43="M",0,E43)+IF(E44="M",0,E44)</f>
        <v>0</v>
      </c>
      <c r="F62" s="357">
        <f>IF(F42="M",0,F42)-IF(F43="M",0,F43)+IF(F44="M",0,F44)</f>
        <v>0</v>
      </c>
      <c r="G62" s="357">
        <f>IF(G42="M",0,G42)-IF(G43="M",0,G43)+IF(G44="M",0,G44)</f>
        <v>0</v>
      </c>
      <c r="H62" s="79"/>
      <c r="I62" s="80"/>
    </row>
    <row r="63" spans="2:9" ht="15.75">
      <c r="B63" s="253" t="s">
        <v>408</v>
      </c>
      <c r="C63" s="254"/>
      <c r="D63" s="355"/>
      <c r="E63" s="355"/>
      <c r="F63" s="355"/>
      <c r="G63" s="355"/>
      <c r="H63" s="79"/>
      <c r="I63" s="80"/>
    </row>
    <row r="64" spans="2:9" ht="15.75">
      <c r="B64" s="255"/>
      <c r="C64" s="256" t="s">
        <v>446</v>
      </c>
      <c r="D64" s="365">
        <f>IF('Table 1'!E12="M",0,'Table 1'!E12)+IF('Table 3C'!D10="M",0,'Table 3C'!D10)</f>
        <v>0</v>
      </c>
      <c r="E64" s="365">
        <f>IF('Table 1'!F12="M",0,'Table 1'!F12)+IF('Table 3C'!E10="M",0,'Table 3C'!E10)</f>
        <v>0</v>
      </c>
      <c r="F64" s="365">
        <f>IF('Table 1'!G12="M",0,'Table 1'!G12)+IF('Table 3C'!F10="M",0,'Table 3C'!F10)</f>
        <v>0</v>
      </c>
      <c r="G64" s="365">
        <f>IF('Table 1'!H12="M",0,'Table 1'!H12)+IF('Table 3C'!G10="M",0,'Table 3C'!G10)</f>
        <v>0</v>
      </c>
      <c r="H64" s="81"/>
      <c r="I64" s="8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Mika Sainio</cp:lastModifiedBy>
  <cp:lastPrinted>2007-09-14T10:59:18Z</cp:lastPrinted>
  <dcterms:created xsi:type="dcterms:W3CDTF">1997-11-05T15:09:39Z</dcterms:created>
  <dcterms:modified xsi:type="dcterms:W3CDTF">2007-09-14T11:41:49Z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